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23-2 кв." sheetId="2" r:id="rId1"/>
  </sheets>
  <calcPr calcId="152511"/>
</workbook>
</file>

<file path=xl/calcChain.xml><?xml version="1.0" encoding="utf-8"?>
<calcChain xmlns="http://schemas.openxmlformats.org/spreadsheetml/2006/main">
  <c r="F5" i="2" l="1"/>
  <c r="F31" i="2" l="1"/>
  <c r="F20" i="2"/>
  <c r="F15" i="2"/>
  <c r="F13" i="2" l="1"/>
  <c r="F6" i="2"/>
  <c r="G6" i="2" l="1"/>
  <c r="H6" i="2"/>
  <c r="H5" i="2" l="1"/>
  <c r="G5" i="2"/>
</calcChain>
</file>

<file path=xl/sharedStrings.xml><?xml version="1.0" encoding="utf-8"?>
<sst xmlns="http://schemas.openxmlformats.org/spreadsheetml/2006/main" count="184" uniqueCount="99">
  <si>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</si>
  <si>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</si>
  <si>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</si>
  <si>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</si>
  <si>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</si>
  <si>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</si>
  <si>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</si>
  <si>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</si>
  <si>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</si>
  <si>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</si>
  <si>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</si>
  <si>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</si>
  <si>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1.5</t>
  </si>
  <si>
    <t>Автоматизированная система коммерческого учета электроэнергии, в том числе: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</si>
  <si>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</si>
  <si>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</si>
  <si>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</si>
  <si>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</si>
  <si>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</si>
  <si>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</si>
  <si>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</si>
  <si>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</si>
  <si>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</si>
  <si>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</si>
  <si>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</si>
  <si>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</si>
  <si>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</si>
  <si>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</si>
  <si>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3.3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</si>
  <si>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</si>
  <si>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</si>
  <si>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</si>
  <si>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</si>
  <si>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</si>
  <si>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Замена прислонных шкафов</t>
  </si>
  <si>
    <t>Внедрение телемеханики РП/ТП-10/0,4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</si>
  <si>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</si>
  <si>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</si>
  <si>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</si>
  <si>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</si>
  <si>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</si>
  <si>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</si>
  <si>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</si>
  <si>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>Всего :</t>
  </si>
  <si>
    <t xml:space="preserve">Мероприятия </t>
  </si>
  <si>
    <t>1.6</t>
  </si>
  <si>
    <t>Замена изоляторов на ВЛ-220 кВ "ЦГПП-Батыс"</t>
  </si>
  <si>
    <t>Замена терминалов защит</t>
  </si>
  <si>
    <t>Релейная защита, в том числе:</t>
  </si>
  <si>
    <t>ПУ</t>
  </si>
  <si>
    <t>работа</t>
  </si>
  <si>
    <t>км</t>
  </si>
  <si>
    <t>5.4</t>
  </si>
  <si>
    <t>5.6</t>
  </si>
  <si>
    <t>5.5</t>
  </si>
  <si>
    <t>Ед. измерения</t>
  </si>
  <si>
    <t>Алматинский, Байконурский, Есильский, Сарыаркинский</t>
  </si>
  <si>
    <t>Есильский</t>
  </si>
  <si>
    <t>Есильский, Сарыаркинский</t>
  </si>
  <si>
    <t>Алматинский</t>
  </si>
  <si>
    <t>Сарыаркинский</t>
  </si>
  <si>
    <t>Байконурский</t>
  </si>
  <si>
    <t>Замена ЗВУ ПС "Заречная", ПС "Коктем"</t>
  </si>
  <si>
    <t>Замена аккумуляторной батареи (ПС "Школьная", "Батыс", "Аэропорт")</t>
  </si>
  <si>
    <t>Заземление нейтрали сети 10, 20 кВ через ДГР на ПС "Заречная"</t>
  </si>
  <si>
    <t>Капитальный ремонт  «Внедрение АСКУЭ частного сектора и объектов АО «Астана-РЭК» с модернизацией воздушных вводов на самонесущие изолированные провода (СИП)»в ЖМ Караоткель, Комсомолький» в количестве 552 ПУ в 114 ТП (ранее внедренный в 2015г.)</t>
  </si>
  <si>
    <t>Установка АСКУЭ  (поквартирно, ОДПУ, ЮЛ)</t>
  </si>
  <si>
    <t>Капитальный ремонт проекта «Установка приборов учета АСКУЭ на МЖФ р-на «Алматы» в количестве 1080ПУ в 158 ТП ( ранее внедренный в 2015г)</t>
  </si>
  <si>
    <t>4</t>
  </si>
  <si>
    <t>Модернизация системы АСКУЭ частного сектора реализованного проекта в 2014-2015г в 106 РП ТП.</t>
  </si>
  <si>
    <t>3.4</t>
  </si>
  <si>
    <t>Замена силовых шкафов питания сварочных постов (20 шт.) и навесных шкафов освещения (58 шт.) на ОРУ ПС "Западная", "Аэропорт","Арман",  "ПНФ","Восточная", Городская", "Ики", "Караоткель", "Керамика", "Кирова", "Промзона", "Центральная", "Степная", "Школьная", "Южная".</t>
  </si>
  <si>
    <t>Реконструкция ПС "Арман"</t>
  </si>
  <si>
    <t>Замена оборудования в РП, ТП</t>
  </si>
  <si>
    <t>Демонтаж и новое строительство ТП</t>
  </si>
  <si>
    <t>Замена КЛ-10 кВ</t>
  </si>
  <si>
    <t>Замена КЛ-0,4 кВ</t>
  </si>
  <si>
    <t>Противоаварийная автоматика энергоузла г.Нур-Султан</t>
  </si>
  <si>
    <t xml:space="preserve">км </t>
  </si>
  <si>
    <t>Проектирование демонтажа и нового строительства КТП.</t>
  </si>
  <si>
    <t>Проектирование замены оборудования в ТП</t>
  </si>
  <si>
    <t>Проектирование "Заземление нейтрали сети 10, 20 кВ через ДГР на ПС "Коктем ПС "Чубары"</t>
  </si>
  <si>
    <t>Проектирование "Установка АСКУЭ МЖФ (поквартирно, ОДПУ, ЮЛ)"</t>
  </si>
  <si>
    <t>Проектирование реконструкции ВЛ 10-0,4 кВ с заменой провода на СИП</t>
  </si>
  <si>
    <t xml:space="preserve"> Есильский</t>
  </si>
  <si>
    <t xml:space="preserve">Алматинский </t>
  </si>
  <si>
    <t>Алматинский, Сарыаркинский</t>
  </si>
  <si>
    <t>Проектирование капитального ремонта проекта «Внедрение АСКУЭ частного сектора и объектов АО «Астана-РЭК» смодернизацией воздушных вводов на самонесущие изолированные провода (СИП)» количестве 2933ПУ в 95 ТП (ранее внедренный в 2016г.)</t>
  </si>
  <si>
    <t>декабрь</t>
  </si>
  <si>
    <t>корректировка</t>
  </si>
  <si>
    <t>Реконструкция ВЛ-10 кВ с переводом на СИП (с кап.ремонт)</t>
  </si>
  <si>
    <t>Реконструкция ВЛ-0,4 кВ с переводом на СИП (с кап.ремонт)</t>
  </si>
  <si>
    <t>Информация о ходе исполнения утвержденной инвестиционной программы АО "Астана-РЭК" на 2023 год за II квартал</t>
  </si>
  <si>
    <t xml:space="preserve">II квартал </t>
  </si>
  <si>
    <t>проведена корректировка, договор заключен, ожидается поставка</t>
  </si>
  <si>
    <t>проведена корректировка, договор заключен, работы ведутся</t>
  </si>
  <si>
    <t>проведена корректировка, работы начаты, работы выполняются собственными силами</t>
  </si>
  <si>
    <t>проведена корректировка, работы начаты,  работы выполняются собственными силами</t>
  </si>
  <si>
    <t>проведена корректировка, договор заключен, работы начаты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</si>
</sst>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_-* #,##0_р_._-;\-* #,##0_р_._-;_-* &quot;-&quot;??_р_._-;_-@_-"/>
    <numFmt numFmtId="167" formatCode="#,##0.0"/>
    <numFmt numFmtId="168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6">
    <xf numFmtId="0" fontId="0" fillId="0" borderId="0" xfId="0"/>
    <xf numFmtId="3" fontId="22" fillId="0" borderId="24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30" xfId="0" applyNumberFormat="1" applyFont="1" applyFill="1" applyBorder="1" applyAlignment="1" applyProtection="1">
      <alignment horizontal="center" vertical="center" wrapText="1"/>
    </xf>
    <xf numFmtId="3" fontId="23" fillId="0" borderId="30" xfId="0" applyNumberFormat="1" applyFont="1" applyFill="1" applyBorder="1" applyAlignment="1">
      <alignment horizontal="center" vertical="center" wrapText="1"/>
    </xf>
    <xf numFmtId="0" fontId="24" fillId="0" borderId="30" xfId="0" applyFont="1" applyFill="1" applyBorder="1"/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vertical="center" wrapText="1"/>
    </xf>
    <xf numFmtId="3" fontId="23" fillId="0" borderId="22" xfId="0" applyNumberFormat="1" applyFont="1" applyFill="1" applyBorder="1" applyAlignment="1">
      <alignment horizontal="left" vertical="center" wrapText="1"/>
    </xf>
    <xf numFmtId="166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6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20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3" fontId="23" fillId="15" borderId="30" xfId="0" applyNumberFormat="1" applyFont="1" applyFill="1" applyBorder="1" applyAlignment="1">
      <alignment horizontal="center" vertical="center" wrapText="1"/>
    </xf>
    <xf numFmtId="3" fontId="22" fillId="0" borderId="31" xfId="0" applyNumberFormat="1" applyFont="1" applyFill="1" applyBorder="1" applyAlignment="1">
      <alignment horizontal="left" vertical="center" wrapText="1"/>
    </xf>
    <xf numFmtId="3" fontId="22" fillId="0" borderId="22" xfId="0" applyNumberFormat="1" applyFont="1" applyFill="1" applyBorder="1" applyAlignment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3" fontId="22" fillId="15" borderId="10" xfId="134" applyNumberFormat="1" applyFont="1" applyFill="1" applyBorder="1" applyAlignment="1">
      <alignment horizontal="center" vertical="center"/>
    </xf>
    <xf numFmtId="0" fontId="22" fillId="15" borderId="10" xfId="23" applyFont="1" applyFill="1" applyBorder="1" applyAlignment="1">
      <alignment horizontal="center" vertical="center" wrapText="1"/>
    </xf>
    <xf numFmtId="167" fontId="22" fillId="15" borderId="10" xfId="23" applyNumberFormat="1" applyFont="1" applyFill="1" applyBorder="1" applyAlignment="1">
      <alignment horizontal="center" vertical="center" wrapText="1"/>
    </xf>
    <xf numFmtId="3" fontId="29" fillId="15" borderId="13" xfId="0" applyNumberFormat="1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168" fontId="22" fillId="0" borderId="10" xfId="0" applyNumberFormat="1" applyFont="1" applyFill="1" applyBorder="1" applyAlignment="1">
      <alignment horizontal="center" vertical="center" wrapText="1"/>
    </xf>
    <xf numFmtId="3" fontId="22" fillId="15" borderId="24" xfId="23" applyNumberFormat="1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40" xfId="0" applyNumberFormat="1" applyFont="1" applyFill="1" applyBorder="1" applyAlignment="1" applyProtection="1">
      <alignment horizontal="center" vertical="center" wrapText="1"/>
    </xf>
    <xf numFmtId="49" fontId="22" fillId="0" borderId="41" xfId="0" applyNumberFormat="1" applyFont="1" applyFill="1" applyBorder="1" applyAlignment="1" applyProtection="1">
      <alignment horizontal="center" vertical="center" wrapText="1"/>
    </xf>
    <xf numFmtId="49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38" xfId="0" applyNumberFormat="1" applyFont="1" applyFill="1" applyBorder="1" applyAlignment="1" applyProtection="1">
      <alignment horizontal="center" vertical="center" wrapText="1"/>
    </xf>
    <xf numFmtId="49" fontId="22" fillId="0" borderId="42" xfId="0" applyNumberFormat="1" applyFont="1" applyFill="1" applyBorder="1" applyAlignment="1" applyProtection="1">
      <alignment horizontal="center" vertical="center" wrapText="1"/>
    </xf>
    <xf numFmtId="0" fontId="22" fillId="0" borderId="41" xfId="0" applyNumberFormat="1" applyFont="1" applyFill="1" applyBorder="1" applyAlignment="1" applyProtection="1">
      <alignment horizontal="center" vertic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29" xfId="0" applyNumberFormat="1" applyFont="1" applyFill="1" applyBorder="1" applyAlignment="1" applyProtection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19" xfId="0" applyNumberFormat="1" applyFont="1" applyFill="1" applyBorder="1" applyAlignment="1" applyProtection="1">
      <alignment vertical="center" wrapText="1"/>
    </xf>
    <xf numFmtId="0" fontId="22" fillId="0" borderId="28" xfId="0" applyNumberFormat="1" applyFont="1" applyFill="1" applyBorder="1" applyAlignment="1" applyProtection="1">
      <alignment vertical="center" wrapText="1"/>
    </xf>
    <xf numFmtId="0" fontId="23" fillId="0" borderId="29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22" fillId="15" borderId="19" xfId="23" applyFont="1" applyFill="1" applyBorder="1" applyAlignment="1">
      <alignment vertical="center" wrapText="1"/>
    </xf>
    <xf numFmtId="0" fontId="22" fillId="15" borderId="19" xfId="23" applyFont="1" applyFill="1" applyBorder="1" applyAlignment="1">
      <alignment horizontal="left" vertical="center" wrapText="1"/>
    </xf>
    <xf numFmtId="0" fontId="22" fillId="15" borderId="19" xfId="23" applyNumberFormat="1" applyFont="1" applyFill="1" applyBorder="1" applyAlignment="1" applyProtection="1">
      <alignment horizontal="left" vertical="center" wrapText="1"/>
    </xf>
    <xf numFmtId="0" fontId="22" fillId="15" borderId="23" xfId="23" applyNumberFormat="1" applyFont="1" applyFill="1" applyBorder="1" applyAlignment="1" applyProtection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3" fontId="22" fillId="15" borderId="27" xfId="23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vertical="center" wrapText="1"/>
    </xf>
    <xf numFmtId="3" fontId="23" fillId="0" borderId="15" xfId="0" applyNumberFormat="1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9" fontId="24" fillId="0" borderId="15" xfId="290" applyFont="1" applyFill="1" applyBorder="1"/>
    <xf numFmtId="3" fontId="23" fillId="0" borderId="18" xfId="0" applyNumberFormat="1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 wrapText="1"/>
    </xf>
    <xf numFmtId="3" fontId="22" fillId="15" borderId="24" xfId="0" applyNumberFormat="1" applyFont="1" applyFill="1" applyBorder="1" applyAlignment="1">
      <alignment horizontal="center" vertical="center" wrapText="1"/>
    </xf>
    <xf numFmtId="166" fontId="22" fillId="0" borderId="43" xfId="289" applyNumberFormat="1" applyFont="1" applyFill="1" applyBorder="1" applyAlignment="1">
      <alignment vertical="center" wrapText="1"/>
    </xf>
    <xf numFmtId="0" fontId="22" fillId="0" borderId="43" xfId="0" applyNumberFormat="1" applyFont="1" applyFill="1" applyBorder="1" applyAlignment="1" applyProtection="1">
      <alignment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8" xfId="0" applyNumberFormat="1" applyFont="1" applyFill="1" applyBorder="1" applyAlignment="1" applyProtection="1">
      <alignment horizontal="center" vertical="center" wrapText="1"/>
    </xf>
    <xf numFmtId="0" fontId="22" fillId="15" borderId="26" xfId="23" applyFont="1" applyFill="1" applyBorder="1" applyAlignment="1">
      <alignment vertical="center" wrapText="1"/>
    </xf>
    <xf numFmtId="3" fontId="22" fillId="15" borderId="12" xfId="23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44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36" xfId="0" applyNumberFormat="1" applyFont="1" applyFill="1" applyBorder="1" applyAlignment="1" applyProtection="1">
      <alignment horizontal="center"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27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3" fontId="23" fillId="0" borderId="27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zoomScale="90" zoomScaleNormal="90" zoomScaleSheetLayoutView="80" workbookViewId="0">
      <selection activeCell="J19" sqref="J19"/>
    </sheetView>
  </sheetViews>
  <sheetFormatPr defaultColWidth="9.140625" defaultRowHeight="18.75" x14ac:dyDescent="0.3"/>
  <cols>
    <col min="1" max="1" width="1.7109375" style="6" customWidth="1"/>
    <col min="2" max="2" width="5.7109375" style="41" customWidth="1"/>
    <col min="3" max="3" width="60.42578125" style="42" customWidth="1"/>
    <col min="4" max="4" width="8" style="41" customWidth="1"/>
    <col min="5" max="5" width="9.140625" style="6" customWidth="1"/>
    <col min="6" max="6" width="14" style="43" customWidth="1"/>
    <col min="7" max="7" width="9" style="43" customWidth="1"/>
    <col min="8" max="8" width="13.85546875" style="43" customWidth="1"/>
    <col min="9" max="9" width="23.140625" style="6" customWidth="1"/>
    <col min="10" max="10" width="59.140625" style="9" customWidth="1"/>
    <col min="11" max="11" width="13.42578125" style="44" customWidth="1"/>
    <col min="12" max="16384" width="9.140625" style="6"/>
  </cols>
  <sheetData>
    <row r="1" spans="2:11" ht="20.25" x14ac:dyDescent="0.25">
      <c r="B1" s="111" t="s">
        <v>92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3.25" thickBot="1" x14ac:dyDescent="0.3">
      <c r="B2" s="7"/>
      <c r="C2" s="6"/>
      <c r="D2" s="7"/>
      <c r="E2" s="8"/>
      <c r="F2" s="8"/>
      <c r="G2" s="8"/>
      <c r="H2" s="8"/>
      <c r="K2" s="10" t="s">
        <v>93</v>
      </c>
    </row>
    <row r="3" spans="2:11" ht="15.75" customHeight="1" x14ac:dyDescent="0.25">
      <c r="B3" s="112" t="s">
        <v>30</v>
      </c>
      <c r="C3" s="114" t="s">
        <v>44</v>
      </c>
      <c r="D3" s="116" t="s">
        <v>55</v>
      </c>
      <c r="E3" s="118" t="s">
        <v>38</v>
      </c>
      <c r="F3" s="119"/>
      <c r="G3" s="120" t="s">
        <v>40</v>
      </c>
      <c r="H3" s="121"/>
      <c r="I3" s="122" t="s">
        <v>41</v>
      </c>
      <c r="J3" s="122" t="s">
        <v>42</v>
      </c>
      <c r="K3" s="124" t="s">
        <v>9</v>
      </c>
    </row>
    <row r="4" spans="2:11" ht="68.25" customHeight="1" thickBot="1" x14ac:dyDescent="0.3">
      <c r="B4" s="113"/>
      <c r="C4" s="115"/>
      <c r="D4" s="117"/>
      <c r="E4" s="52" t="s">
        <v>8</v>
      </c>
      <c r="F4" s="52" t="s">
        <v>39</v>
      </c>
      <c r="G4" s="52" t="s">
        <v>8</v>
      </c>
      <c r="H4" s="52" t="s">
        <v>39</v>
      </c>
      <c r="I4" s="123"/>
      <c r="J4" s="123"/>
      <c r="K4" s="125"/>
    </row>
    <row r="5" spans="2:11" ht="16.5" thickBot="1" x14ac:dyDescent="0.3">
      <c r="B5" s="64"/>
      <c r="C5" s="73" t="s">
        <v>43</v>
      </c>
      <c r="D5" s="29"/>
      <c r="E5" s="24"/>
      <c r="F5" s="24">
        <f>F6+F13+F15+F20+F31</f>
        <v>4515243.8233098816</v>
      </c>
      <c r="G5" s="24">
        <f>G6+G13+G15+G20+G31</f>
        <v>0</v>
      </c>
      <c r="H5" s="24">
        <f>H6+H13+H15+H20+H31</f>
        <v>0</v>
      </c>
      <c r="I5" s="25"/>
      <c r="J5" s="30"/>
      <c r="K5" s="31"/>
    </row>
    <row r="6" spans="2:11" ht="32.25" customHeight="1" thickBot="1" x14ac:dyDescent="0.3">
      <c r="B6" s="65">
        <v>1</v>
      </c>
      <c r="C6" s="74" t="s">
        <v>31</v>
      </c>
      <c r="D6" s="18"/>
      <c r="E6" s="19"/>
      <c r="F6" s="19">
        <f>SUM(F7:F12)</f>
        <v>220777.46000000002</v>
      </c>
      <c r="G6" s="19">
        <f>SUM(G7:G12)</f>
        <v>0</v>
      </c>
      <c r="H6" s="19">
        <f>SUM(H7:H12)</f>
        <v>0</v>
      </c>
      <c r="I6" s="20"/>
      <c r="J6" s="21"/>
      <c r="K6" s="22"/>
    </row>
    <row r="7" spans="2:11" ht="63" x14ac:dyDescent="0.25">
      <c r="B7" s="66" t="s">
        <v>0</v>
      </c>
      <c r="C7" s="75" t="s">
        <v>32</v>
      </c>
      <c r="D7" s="23" t="s">
        <v>33</v>
      </c>
      <c r="E7" s="3">
        <v>50</v>
      </c>
      <c r="F7" s="55">
        <v>29789.4</v>
      </c>
      <c r="G7" s="3"/>
      <c r="H7" s="3"/>
      <c r="I7" s="16" t="s">
        <v>56</v>
      </c>
      <c r="J7" s="39" t="s">
        <v>96</v>
      </c>
      <c r="K7" s="45" t="s">
        <v>16</v>
      </c>
    </row>
    <row r="8" spans="2:11" ht="31.5" x14ac:dyDescent="0.25">
      <c r="B8" s="67" t="s">
        <v>1</v>
      </c>
      <c r="C8" s="76" t="s">
        <v>62</v>
      </c>
      <c r="D8" s="13" t="s">
        <v>10</v>
      </c>
      <c r="E8" s="4">
        <v>4</v>
      </c>
      <c r="F8" s="56">
        <v>52636.004000000001</v>
      </c>
      <c r="G8" s="4"/>
      <c r="H8" s="4"/>
      <c r="I8" s="110" t="s">
        <v>57</v>
      </c>
      <c r="J8" s="14" t="s">
        <v>94</v>
      </c>
      <c r="K8" s="45" t="s">
        <v>16</v>
      </c>
    </row>
    <row r="9" spans="2:11" ht="31.5" x14ac:dyDescent="0.25">
      <c r="B9" s="67" t="s">
        <v>2</v>
      </c>
      <c r="C9" s="76" t="s">
        <v>63</v>
      </c>
      <c r="D9" s="13" t="s">
        <v>10</v>
      </c>
      <c r="E9" s="4">
        <v>5</v>
      </c>
      <c r="F9" s="56">
        <v>38755.805999999997</v>
      </c>
      <c r="G9" s="4"/>
      <c r="H9" s="4"/>
      <c r="I9" s="16" t="s">
        <v>58</v>
      </c>
      <c r="J9" s="14" t="s">
        <v>94</v>
      </c>
      <c r="K9" s="45" t="s">
        <v>16</v>
      </c>
    </row>
    <row r="10" spans="2:11" ht="31.5" customHeight="1" x14ac:dyDescent="0.25">
      <c r="B10" s="67" t="s">
        <v>11</v>
      </c>
      <c r="C10" s="77" t="s">
        <v>34</v>
      </c>
      <c r="D10" s="17" t="s">
        <v>33</v>
      </c>
      <c r="E10" s="4">
        <v>20</v>
      </c>
      <c r="F10" s="55">
        <v>6317.9480000000003</v>
      </c>
      <c r="G10" s="4"/>
      <c r="H10" s="4"/>
      <c r="I10" s="14" t="s">
        <v>86</v>
      </c>
      <c r="J10" s="14" t="s">
        <v>94</v>
      </c>
      <c r="K10" s="45" t="s">
        <v>16</v>
      </c>
    </row>
    <row r="11" spans="2:11" ht="15.75" x14ac:dyDescent="0.25">
      <c r="B11" s="67" t="s">
        <v>12</v>
      </c>
      <c r="C11" s="77" t="s">
        <v>46</v>
      </c>
      <c r="D11" s="17" t="s">
        <v>33</v>
      </c>
      <c r="E11" s="4">
        <v>1750</v>
      </c>
      <c r="F11" s="55">
        <v>33080.091</v>
      </c>
      <c r="G11" s="4"/>
      <c r="H11" s="4"/>
      <c r="I11" s="14" t="s">
        <v>59</v>
      </c>
      <c r="J11" s="14" t="s">
        <v>89</v>
      </c>
      <c r="K11" s="45" t="s">
        <v>16</v>
      </c>
    </row>
    <row r="12" spans="2:11" ht="16.5" thickBot="1" x14ac:dyDescent="0.3">
      <c r="B12" s="67" t="s">
        <v>45</v>
      </c>
      <c r="C12" s="77" t="s">
        <v>47</v>
      </c>
      <c r="D12" s="17" t="s">
        <v>33</v>
      </c>
      <c r="E12" s="4">
        <v>100</v>
      </c>
      <c r="F12" s="55">
        <v>60198.211000000003</v>
      </c>
      <c r="G12" s="4"/>
      <c r="H12" s="4"/>
      <c r="I12" s="14" t="s">
        <v>57</v>
      </c>
      <c r="J12" s="14" t="s">
        <v>89</v>
      </c>
      <c r="K12" s="45" t="s">
        <v>16</v>
      </c>
    </row>
    <row r="13" spans="2:11" ht="16.5" thickBot="1" x14ac:dyDescent="0.3">
      <c r="B13" s="68" t="s">
        <v>4</v>
      </c>
      <c r="C13" s="74" t="s">
        <v>48</v>
      </c>
      <c r="D13" s="48"/>
      <c r="E13" s="19"/>
      <c r="F13" s="49">
        <f>F14</f>
        <v>517698.49086200964</v>
      </c>
      <c r="G13" s="49">
        <v>0</v>
      </c>
      <c r="H13" s="49">
        <v>0</v>
      </c>
      <c r="I13" s="38"/>
      <c r="J13" s="38"/>
      <c r="K13" s="50"/>
    </row>
    <row r="14" spans="2:11" ht="31.5" customHeight="1" thickBot="1" x14ac:dyDescent="0.3">
      <c r="B14" s="69" t="s">
        <v>5</v>
      </c>
      <c r="C14" s="78" t="s">
        <v>64</v>
      </c>
      <c r="D14" s="36" t="s">
        <v>3</v>
      </c>
      <c r="E14" s="5">
        <v>1</v>
      </c>
      <c r="F14" s="55">
        <v>517698.49086200964</v>
      </c>
      <c r="G14" s="5"/>
      <c r="H14" s="5"/>
      <c r="I14" s="26" t="s">
        <v>57</v>
      </c>
      <c r="J14" s="14" t="s">
        <v>89</v>
      </c>
      <c r="K14" s="51" t="s">
        <v>16</v>
      </c>
    </row>
    <row r="15" spans="2:11" ht="32.25" thickBot="1" x14ac:dyDescent="0.3">
      <c r="B15" s="68">
        <v>3</v>
      </c>
      <c r="C15" s="79" t="s">
        <v>13</v>
      </c>
      <c r="D15" s="18"/>
      <c r="E15" s="19"/>
      <c r="F15" s="19">
        <f>F16+F17+F18+F19</f>
        <v>1007018.853</v>
      </c>
      <c r="G15" s="19"/>
      <c r="H15" s="19"/>
      <c r="I15" s="20"/>
      <c r="J15" s="21"/>
      <c r="K15" s="22"/>
    </row>
    <row r="16" spans="2:11" ht="78.75" x14ac:dyDescent="0.25">
      <c r="B16" s="69" t="s">
        <v>6</v>
      </c>
      <c r="C16" s="80" t="s">
        <v>65</v>
      </c>
      <c r="D16" s="13" t="s">
        <v>49</v>
      </c>
      <c r="E16" s="3">
        <v>190</v>
      </c>
      <c r="F16" s="59">
        <v>39977</v>
      </c>
      <c r="G16" s="60"/>
      <c r="H16" s="60"/>
      <c r="I16" s="54" t="s">
        <v>84</v>
      </c>
      <c r="J16" s="14" t="s">
        <v>98</v>
      </c>
      <c r="K16" s="45" t="s">
        <v>16</v>
      </c>
    </row>
    <row r="17" spans="2:11" ht="45.75" customHeight="1" x14ac:dyDescent="0.25">
      <c r="B17" s="66" t="s">
        <v>7</v>
      </c>
      <c r="C17" s="77" t="s">
        <v>66</v>
      </c>
      <c r="D17" s="13" t="s">
        <v>49</v>
      </c>
      <c r="E17" s="57">
        <v>10000</v>
      </c>
      <c r="F17" s="55">
        <v>636153.14899999998</v>
      </c>
      <c r="G17" s="11"/>
      <c r="H17" s="11"/>
      <c r="I17" s="16" t="s">
        <v>60</v>
      </c>
      <c r="J17" s="14" t="s">
        <v>89</v>
      </c>
      <c r="K17" s="45" t="s">
        <v>16</v>
      </c>
    </row>
    <row r="18" spans="2:11" ht="47.25" x14ac:dyDescent="0.25">
      <c r="B18" s="69" t="s">
        <v>28</v>
      </c>
      <c r="C18" s="77" t="s">
        <v>67</v>
      </c>
      <c r="D18" s="13" t="s">
        <v>49</v>
      </c>
      <c r="E18" s="58">
        <v>412</v>
      </c>
      <c r="F18" s="55">
        <v>49315.726000000002</v>
      </c>
      <c r="G18" s="11"/>
      <c r="H18" s="11"/>
      <c r="I18" s="16" t="s">
        <v>85</v>
      </c>
      <c r="J18" s="14" t="s">
        <v>89</v>
      </c>
      <c r="K18" s="45" t="s">
        <v>16</v>
      </c>
    </row>
    <row r="19" spans="2:11" ht="63.75" thickBot="1" x14ac:dyDescent="0.3">
      <c r="B19" s="66" t="s">
        <v>70</v>
      </c>
      <c r="C19" s="80" t="s">
        <v>69</v>
      </c>
      <c r="D19" s="46" t="s">
        <v>49</v>
      </c>
      <c r="E19" s="58">
        <v>463</v>
      </c>
      <c r="F19" s="55">
        <v>281572.978</v>
      </c>
      <c r="G19" s="47"/>
      <c r="H19" s="2"/>
      <c r="I19" s="53" t="s">
        <v>56</v>
      </c>
      <c r="J19" s="14" t="s">
        <v>89</v>
      </c>
      <c r="K19" s="45" t="s">
        <v>16</v>
      </c>
    </row>
    <row r="20" spans="2:11" ht="29.25" customHeight="1" thickBot="1" x14ac:dyDescent="0.3">
      <c r="B20" s="68" t="s">
        <v>68</v>
      </c>
      <c r="C20" s="91" t="s">
        <v>14</v>
      </c>
      <c r="D20" s="92"/>
      <c r="E20" s="28"/>
      <c r="F20" s="87">
        <f>F21+F22+F23+F24+F25+F26+F27+F28+F29+F30</f>
        <v>2642909.6791345607</v>
      </c>
      <c r="G20" s="87"/>
      <c r="H20" s="87"/>
      <c r="I20" s="93"/>
      <c r="J20" s="90"/>
      <c r="K20" s="94"/>
    </row>
    <row r="21" spans="2:11" ht="94.5" x14ac:dyDescent="0.25">
      <c r="B21" s="70" t="s">
        <v>18</v>
      </c>
      <c r="C21" s="81" t="s">
        <v>71</v>
      </c>
      <c r="D21" s="95" t="s">
        <v>33</v>
      </c>
      <c r="E21" s="28">
        <v>78</v>
      </c>
      <c r="F21" s="88">
        <v>10889.281000000001</v>
      </c>
      <c r="G21" s="28"/>
      <c r="H21" s="32"/>
      <c r="I21" s="33" t="s">
        <v>56</v>
      </c>
      <c r="J21" s="89" t="s">
        <v>89</v>
      </c>
      <c r="K21" s="102" t="s">
        <v>88</v>
      </c>
    </row>
    <row r="22" spans="2:11" ht="15.75" x14ac:dyDescent="0.25">
      <c r="B22" s="67" t="s">
        <v>19</v>
      </c>
      <c r="C22" s="76" t="s">
        <v>72</v>
      </c>
      <c r="D22" s="17" t="s">
        <v>50</v>
      </c>
      <c r="E22" s="4">
        <v>1</v>
      </c>
      <c r="F22" s="55">
        <v>549465.505</v>
      </c>
      <c r="G22" s="4"/>
      <c r="H22" s="34"/>
      <c r="I22" s="12" t="s">
        <v>61</v>
      </c>
      <c r="J22" s="12" t="s">
        <v>89</v>
      </c>
      <c r="K22" s="35" t="s">
        <v>88</v>
      </c>
    </row>
    <row r="23" spans="2:11" ht="31.5" x14ac:dyDescent="0.25">
      <c r="B23" s="67" t="s">
        <v>20</v>
      </c>
      <c r="C23" s="76" t="s">
        <v>73</v>
      </c>
      <c r="D23" s="17" t="s">
        <v>33</v>
      </c>
      <c r="E23" s="4">
        <v>9</v>
      </c>
      <c r="F23" s="55">
        <v>175981.04500000001</v>
      </c>
      <c r="G23" s="4"/>
      <c r="H23" s="34"/>
      <c r="I23" s="12" t="s">
        <v>57</v>
      </c>
      <c r="J23" s="12" t="s">
        <v>95</v>
      </c>
      <c r="K23" s="35" t="s">
        <v>88</v>
      </c>
    </row>
    <row r="24" spans="2:11" ht="15.75" x14ac:dyDescent="0.25">
      <c r="B24" s="67" t="s">
        <v>21</v>
      </c>
      <c r="C24" s="76" t="s">
        <v>74</v>
      </c>
      <c r="D24" s="17" t="s">
        <v>33</v>
      </c>
      <c r="E24" s="4">
        <v>2</v>
      </c>
      <c r="F24" s="55">
        <v>43184.536</v>
      </c>
      <c r="G24" s="4"/>
      <c r="H24" s="34"/>
      <c r="I24" s="12" t="s">
        <v>59</v>
      </c>
      <c r="J24" s="12" t="s">
        <v>89</v>
      </c>
      <c r="K24" s="35" t="s">
        <v>88</v>
      </c>
    </row>
    <row r="25" spans="2:11" ht="31.5" x14ac:dyDescent="0.25">
      <c r="B25" s="67" t="s">
        <v>22</v>
      </c>
      <c r="C25" s="76" t="s">
        <v>75</v>
      </c>
      <c r="D25" s="17" t="s">
        <v>78</v>
      </c>
      <c r="E25" s="62">
        <v>9.4060000000000006</v>
      </c>
      <c r="F25" s="55">
        <v>864029.17099999997</v>
      </c>
      <c r="G25" s="4"/>
      <c r="H25" s="34"/>
      <c r="I25" s="12" t="s">
        <v>57</v>
      </c>
      <c r="J25" s="12" t="s">
        <v>98</v>
      </c>
      <c r="K25" s="35" t="s">
        <v>88</v>
      </c>
    </row>
    <row r="26" spans="2:11" ht="15.75" x14ac:dyDescent="0.25">
      <c r="B26" s="67" t="s">
        <v>23</v>
      </c>
      <c r="C26" s="76" t="s">
        <v>76</v>
      </c>
      <c r="D26" s="17" t="s">
        <v>51</v>
      </c>
      <c r="E26" s="62">
        <v>7.6050000000000004</v>
      </c>
      <c r="F26" s="55">
        <v>117658.674</v>
      </c>
      <c r="G26" s="4"/>
      <c r="H26" s="34"/>
      <c r="I26" s="12" t="s">
        <v>60</v>
      </c>
      <c r="J26" s="12" t="s">
        <v>89</v>
      </c>
      <c r="K26" s="35" t="s">
        <v>88</v>
      </c>
    </row>
    <row r="27" spans="2:11" ht="63" x14ac:dyDescent="0.25">
      <c r="B27" s="67" t="s">
        <v>24</v>
      </c>
      <c r="C27" s="76" t="s">
        <v>90</v>
      </c>
      <c r="D27" s="17" t="s">
        <v>51</v>
      </c>
      <c r="E27" s="61">
        <v>23.45</v>
      </c>
      <c r="F27" s="55">
        <v>85789.4</v>
      </c>
      <c r="G27" s="4"/>
      <c r="H27" s="34"/>
      <c r="I27" s="16" t="s">
        <v>56</v>
      </c>
      <c r="J27" s="12" t="s">
        <v>96</v>
      </c>
      <c r="K27" s="35" t="s">
        <v>88</v>
      </c>
    </row>
    <row r="28" spans="2:11" ht="63" x14ac:dyDescent="0.25">
      <c r="B28" s="69" t="s">
        <v>25</v>
      </c>
      <c r="C28" s="82" t="s">
        <v>91</v>
      </c>
      <c r="D28" s="17" t="s">
        <v>51</v>
      </c>
      <c r="E28" s="61">
        <v>26.03</v>
      </c>
      <c r="F28" s="55">
        <v>108428.4</v>
      </c>
      <c r="G28" s="5"/>
      <c r="H28" s="34"/>
      <c r="I28" s="16" t="s">
        <v>56</v>
      </c>
      <c r="J28" s="12" t="s">
        <v>97</v>
      </c>
      <c r="K28" s="35" t="s">
        <v>88</v>
      </c>
    </row>
    <row r="29" spans="2:11" ht="63" x14ac:dyDescent="0.25">
      <c r="B29" s="67" t="s">
        <v>26</v>
      </c>
      <c r="C29" s="76" t="s">
        <v>35</v>
      </c>
      <c r="D29" s="36" t="s">
        <v>33</v>
      </c>
      <c r="E29" s="4">
        <v>17</v>
      </c>
      <c r="F29" s="55">
        <v>85815.632344660495</v>
      </c>
      <c r="G29" s="4"/>
      <c r="H29" s="34"/>
      <c r="I29" s="16" t="s">
        <v>56</v>
      </c>
      <c r="J29" s="12" t="s">
        <v>89</v>
      </c>
      <c r="K29" s="35" t="s">
        <v>88</v>
      </c>
    </row>
    <row r="30" spans="2:11" ht="63.75" thickBot="1" x14ac:dyDescent="0.3">
      <c r="B30" s="67" t="s">
        <v>27</v>
      </c>
      <c r="C30" s="96" t="s">
        <v>77</v>
      </c>
      <c r="D30" s="97" t="s">
        <v>50</v>
      </c>
      <c r="E30" s="1">
        <v>1</v>
      </c>
      <c r="F30" s="63">
        <v>601668.0347899003</v>
      </c>
      <c r="G30" s="98"/>
      <c r="H30" s="99"/>
      <c r="I30" s="100" t="s">
        <v>56</v>
      </c>
      <c r="J30" s="37" t="s">
        <v>89</v>
      </c>
      <c r="K30" s="101" t="s">
        <v>88</v>
      </c>
    </row>
    <row r="31" spans="2:11" ht="16.5" thickBot="1" x14ac:dyDescent="0.3">
      <c r="B31" s="65">
        <v>5</v>
      </c>
      <c r="C31" s="79" t="s">
        <v>15</v>
      </c>
      <c r="D31" s="18"/>
      <c r="E31" s="19"/>
      <c r="F31" s="19">
        <f>F32+F33+F34+F35+F36+F37</f>
        <v>126839.340313312</v>
      </c>
      <c r="G31" s="19"/>
      <c r="H31" s="19"/>
      <c r="I31" s="107"/>
      <c r="J31" s="108"/>
      <c r="K31" s="109"/>
    </row>
    <row r="32" spans="2:11" ht="63" x14ac:dyDescent="0.25">
      <c r="B32" s="103" t="s">
        <v>29</v>
      </c>
      <c r="C32" s="104" t="s">
        <v>79</v>
      </c>
      <c r="D32" s="23" t="s">
        <v>17</v>
      </c>
      <c r="E32" s="3">
        <v>1</v>
      </c>
      <c r="F32" s="105">
        <v>808.8</v>
      </c>
      <c r="G32" s="3"/>
      <c r="H32" s="3"/>
      <c r="I32" s="106" t="s">
        <v>56</v>
      </c>
      <c r="J32" s="106" t="s">
        <v>95</v>
      </c>
      <c r="K32" s="45" t="s">
        <v>88</v>
      </c>
    </row>
    <row r="33" spans="2:11" ht="63" x14ac:dyDescent="0.25">
      <c r="B33" s="71" t="s">
        <v>36</v>
      </c>
      <c r="C33" s="83" t="s">
        <v>80</v>
      </c>
      <c r="D33" s="13" t="s">
        <v>17</v>
      </c>
      <c r="E33" s="4">
        <v>1</v>
      </c>
      <c r="F33" s="55">
        <v>16953.84</v>
      </c>
      <c r="G33" s="4"/>
      <c r="H33" s="4"/>
      <c r="I33" s="12" t="s">
        <v>56</v>
      </c>
      <c r="J33" s="12" t="s">
        <v>95</v>
      </c>
      <c r="K33" s="15" t="s">
        <v>88</v>
      </c>
    </row>
    <row r="34" spans="2:11" ht="31.5" x14ac:dyDescent="0.25">
      <c r="B34" s="71" t="s">
        <v>37</v>
      </c>
      <c r="C34" s="84" t="s">
        <v>81</v>
      </c>
      <c r="D34" s="13" t="s">
        <v>17</v>
      </c>
      <c r="E34" s="4">
        <v>1</v>
      </c>
      <c r="F34" s="55">
        <v>23409.530313312</v>
      </c>
      <c r="G34" s="4"/>
      <c r="H34" s="4"/>
      <c r="I34" s="12" t="s">
        <v>58</v>
      </c>
      <c r="J34" s="12" t="s">
        <v>95</v>
      </c>
      <c r="K34" s="15" t="s">
        <v>88</v>
      </c>
    </row>
    <row r="35" spans="2:11" ht="78.75" x14ac:dyDescent="0.25">
      <c r="B35" s="71" t="s">
        <v>52</v>
      </c>
      <c r="C35" s="84" t="s">
        <v>87</v>
      </c>
      <c r="D35" s="13" t="s">
        <v>17</v>
      </c>
      <c r="E35" s="4">
        <v>1</v>
      </c>
      <c r="F35" s="55">
        <v>1781.58</v>
      </c>
      <c r="G35" s="4"/>
      <c r="H35" s="4"/>
      <c r="I35" s="12" t="s">
        <v>56</v>
      </c>
      <c r="J35" s="12" t="s">
        <v>89</v>
      </c>
      <c r="K35" s="15" t="s">
        <v>88</v>
      </c>
    </row>
    <row r="36" spans="2:11" ht="63" x14ac:dyDescent="0.25">
      <c r="B36" s="71" t="s">
        <v>54</v>
      </c>
      <c r="C36" s="85" t="s">
        <v>82</v>
      </c>
      <c r="D36" s="13" t="s">
        <v>17</v>
      </c>
      <c r="E36" s="4">
        <v>1</v>
      </c>
      <c r="F36" s="55">
        <v>40019.839999999997</v>
      </c>
      <c r="G36" s="4"/>
      <c r="H36" s="4"/>
      <c r="I36" s="12" t="s">
        <v>56</v>
      </c>
      <c r="J36" s="12" t="s">
        <v>89</v>
      </c>
      <c r="K36" s="15" t="s">
        <v>88</v>
      </c>
    </row>
    <row r="37" spans="2:11" ht="63.75" thickBot="1" x14ac:dyDescent="0.3">
      <c r="B37" s="72" t="s">
        <v>53</v>
      </c>
      <c r="C37" s="86" t="s">
        <v>83</v>
      </c>
      <c r="D37" s="27" t="s">
        <v>17</v>
      </c>
      <c r="E37" s="1">
        <v>1</v>
      </c>
      <c r="F37" s="63">
        <v>43865.75</v>
      </c>
      <c r="G37" s="1"/>
      <c r="H37" s="1"/>
      <c r="I37" s="37" t="s">
        <v>56</v>
      </c>
      <c r="J37" s="37" t="s">
        <v>89</v>
      </c>
      <c r="K37" s="40" t="s">
        <v>88</v>
      </c>
    </row>
  </sheetData>
  <mergeCells count="9"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6" right="0.11" top="0.22" bottom="0.21" header="0.16" footer="0.16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2023-07-03T04:57:05Z</dcterms:modified>
</cp:coreProperties>
</file>