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2305" windowHeight="1272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H6" i="1" l="1"/>
  <c r="F16" i="1" l="1"/>
  <c r="F7" i="1"/>
  <c r="F6" i="1" l="1"/>
  <c r="F75" i="1"/>
  <c r="F63" i="1"/>
  <c r="F52" i="1"/>
  <c r="F49" i="1"/>
  <c r="F46" i="1"/>
  <c r="F43" i="1"/>
  <c r="F40" i="1"/>
  <c r="E12" i="1"/>
</calcChain>
</file>

<file path=xl/sharedStrings.xml><?xml version="1.0" encoding="utf-8"?>
<sst xmlns="http://schemas.openxmlformats.org/spreadsheetml/2006/main" count="336" uniqueCount="160">
  <si>
    <t>1.1</t>
  </si>
  <si>
    <t>км</t>
  </si>
  <si>
    <t>1.2</t>
  </si>
  <si>
    <t>1.3</t>
  </si>
  <si>
    <t>шт</t>
  </si>
  <si>
    <t>2</t>
  </si>
  <si>
    <t>2.1</t>
  </si>
  <si>
    <t>3</t>
  </si>
  <si>
    <t>3.1</t>
  </si>
  <si>
    <t>Единица измерения</t>
  </si>
  <si>
    <t>№ п/п</t>
  </si>
  <si>
    <t>Реконструкция электросетей с разукрупнением в том числе:</t>
  </si>
  <si>
    <t>3.2</t>
  </si>
  <si>
    <t>3.4</t>
  </si>
  <si>
    <t>3.5</t>
  </si>
  <si>
    <t>Мероприятия</t>
  </si>
  <si>
    <t>Всего утверждено</t>
  </si>
  <si>
    <t>Фактическое исполнение</t>
  </si>
  <si>
    <t>Кол-во</t>
  </si>
  <si>
    <t xml:space="preserve">Сумма инвестиций тыс.тенге </t>
  </si>
  <si>
    <t>Сумма инвестиций тыс.тенге</t>
  </si>
  <si>
    <t>Стадия исполнения</t>
  </si>
  <si>
    <t>Срок исполнения</t>
  </si>
  <si>
    <t>ВСЕГО</t>
  </si>
  <si>
    <t>компл.</t>
  </si>
  <si>
    <t>1.4</t>
  </si>
  <si>
    <t>Информация о ходе исполнения утвержденной инвестиционной программы АО "Астана-РЭК" на 2021 год за 1 квартал</t>
  </si>
  <si>
    <t>Ремонт ВЛ-10кВ</t>
  </si>
  <si>
    <t>Ремонт ВЛ-0,4 кВ</t>
  </si>
  <si>
    <t>Ремонт РП, ТП, КТП</t>
  </si>
  <si>
    <t>Замена выпрямительного устройства на ПС (ПС "Шыгыс", Арман")</t>
  </si>
  <si>
    <t>Замена сетевого монитора элегаза (3-026-R114) на ПС "Левобережная"</t>
  </si>
  <si>
    <t>Замена устройства РПН на ПС "ПНФ"</t>
  </si>
  <si>
    <t>1.5</t>
  </si>
  <si>
    <t>1.6</t>
  </si>
  <si>
    <t>1.7</t>
  </si>
  <si>
    <t>Замена изоляторов на ВЛ-220 кВ "ЦГПП-Батыс"</t>
  </si>
  <si>
    <t>1.8</t>
  </si>
  <si>
    <t>Автоматизированная система коммерческого учета электроэнергии, в том числе:</t>
  </si>
  <si>
    <t>Капитальный ремонт существующей системы АСКУЭ реализованный в 2010-2012 гг."</t>
  </si>
  <si>
    <t>СМР</t>
  </si>
  <si>
    <t>ТН</t>
  </si>
  <si>
    <t>АН</t>
  </si>
  <si>
    <t>Строительство и реконструкция объектов, в том числе:</t>
  </si>
  <si>
    <t>Реконструкция ПС110/10 кВ "Кирова" с заменой  трансформаторов Т1 и Т2</t>
  </si>
  <si>
    <t xml:space="preserve">Реконструкция ПС "ПНФ" </t>
  </si>
  <si>
    <t xml:space="preserve">Реконструкция ОРУ-110 кВ ПС "Западная" </t>
  </si>
  <si>
    <t>работа</t>
  </si>
  <si>
    <t xml:space="preserve">Реконструкция ПС "Левобережная" </t>
  </si>
  <si>
    <t>3.7</t>
  </si>
  <si>
    <t>Строительство КЛ-0,4 кВ по ул.Махтумкули</t>
  </si>
  <si>
    <t>3.8</t>
  </si>
  <si>
    <t xml:space="preserve">Замена КЛ-10 кВ </t>
  </si>
  <si>
    <t>СМР/км</t>
  </si>
  <si>
    <t>3.9</t>
  </si>
  <si>
    <t xml:space="preserve">Замена КЛ-0,4 кВ </t>
  </si>
  <si>
    <t>3.10</t>
  </si>
  <si>
    <t>Строительство КЛ-10 кВ</t>
  </si>
  <si>
    <t>3,815 км</t>
  </si>
  <si>
    <t>3.13</t>
  </si>
  <si>
    <t>Разукрупнение существующх ЛЭП-10 кВ для повышения надежности электроснабжения потребителей (Алматинский район)</t>
  </si>
  <si>
    <t>3.14</t>
  </si>
  <si>
    <t>Разукрупнение существующх ЛЭП-10 кВ для повышения надежности электроснабжения потребителей (Сарыаркинский район)</t>
  </si>
  <si>
    <t>3.15</t>
  </si>
  <si>
    <t>Разукрупнение ВЛ-10 кВ (Есильский район)</t>
  </si>
  <si>
    <t>3.16</t>
  </si>
  <si>
    <t>Демонтаж и новое строительство ТП-527</t>
  </si>
  <si>
    <t>3.17</t>
  </si>
  <si>
    <t>Демонтаж и новое строительство КТП (10шт)</t>
  </si>
  <si>
    <t>КТП-971</t>
  </si>
  <si>
    <t>КТП-972</t>
  </si>
  <si>
    <t>КТП-974</t>
  </si>
  <si>
    <t>КТП-879</t>
  </si>
  <si>
    <t>КТП-261</t>
  </si>
  <si>
    <t>КТП-706</t>
  </si>
  <si>
    <t>КТП-735</t>
  </si>
  <si>
    <t>КТП-1700</t>
  </si>
  <si>
    <t>КТП-1716</t>
  </si>
  <si>
    <t>КТП-2012</t>
  </si>
  <si>
    <t>3.18</t>
  </si>
  <si>
    <t>Замена оборудования в РП, ТП (8шт)</t>
  </si>
  <si>
    <t>ТП-574</t>
  </si>
  <si>
    <t>ТП-565</t>
  </si>
  <si>
    <t>ТП-511</t>
  </si>
  <si>
    <t>ТП-127</t>
  </si>
  <si>
    <t>РП-27</t>
  </si>
  <si>
    <t>РП-4</t>
  </si>
  <si>
    <t>РП-55</t>
  </si>
  <si>
    <t>ТП-279</t>
  </si>
  <si>
    <t>3.19</t>
  </si>
  <si>
    <t>Замена оборудования РП-Энергоцентр 1</t>
  </si>
  <si>
    <t>3.20</t>
  </si>
  <si>
    <t>Охранно-пожарная сигнализация в РП, ТП, КТП (100 шт)</t>
  </si>
  <si>
    <t>3.21</t>
  </si>
  <si>
    <t>Строительство КТП-1099</t>
  </si>
  <si>
    <t>3.22</t>
  </si>
  <si>
    <t>Система видеонаблюдения на ПС</t>
  </si>
  <si>
    <t>Проектно-изыскательские работы, в том числе:</t>
  </si>
  <si>
    <t>Есильский</t>
  </si>
  <si>
    <t>Сарыаркинский</t>
  </si>
  <si>
    <t>Алматинский</t>
  </si>
  <si>
    <t>ноябрь</t>
  </si>
  <si>
    <t>сентябрь</t>
  </si>
  <si>
    <t>декабрь</t>
  </si>
  <si>
    <t>октябрь</t>
  </si>
  <si>
    <t>август</t>
  </si>
  <si>
    <t xml:space="preserve">заключен договор с ТОО "AZIMUT EAST GROUP" №366 от 19.03.21г. </t>
  </si>
  <si>
    <t>заключен договор с ТОО "TESSA INTER GROUP" №225 от 18.02.20г.</t>
  </si>
  <si>
    <t>заключен договор с ТОО "Энерго Ресурс Снаб" №401 от 05.04.21г.</t>
  </si>
  <si>
    <t>заключен договор с ТОО "Энерго Ресурс Снаб" дог.№350 от 25.03.21г.</t>
  </si>
  <si>
    <t>заключен договор с ТОО "Энерго Ресурс Снаб"дог.№350 от 25.03.2021г.</t>
  </si>
  <si>
    <t xml:space="preserve">Байконурский </t>
  </si>
  <si>
    <t>Место расположение (район)</t>
  </si>
  <si>
    <t>Алматинский, Байконурский, Есильский, Сарыаркинский</t>
  </si>
  <si>
    <t>Байконурский, Сарыаркинский</t>
  </si>
  <si>
    <t xml:space="preserve">Есильский, Байконурский </t>
  </si>
  <si>
    <t>Алматинский, Байконурский, Сарыаркинский</t>
  </si>
  <si>
    <t>проведение конкурсных процедур</t>
  </si>
  <si>
    <t>конкурсные процедуры</t>
  </si>
  <si>
    <t>на исключение в связи с корректировкой</t>
  </si>
  <si>
    <t>оформление конкурсной документации</t>
  </si>
  <si>
    <t>заключение договора</t>
  </si>
  <si>
    <t>заключение договора с ТОО "AZIMUT EAST GROUP"</t>
  </si>
  <si>
    <t>корректировка в связи с получением заключения экспертизы по ПСД</t>
  </si>
  <si>
    <t>Проектирование замены оборудования в  РП, ТП</t>
  </si>
  <si>
    <t>усл.</t>
  </si>
  <si>
    <t>Проектирование демонтажа и нового строительства ТП, КТП.</t>
  </si>
  <si>
    <t>Проектирование замены кабельных линий 0,4 кВ</t>
  </si>
  <si>
    <t>Проектирование замены кабельных линий 10 кВ</t>
  </si>
  <si>
    <t>Проектирование стройтельства нового РПП на ПС "Кирова"</t>
  </si>
  <si>
    <t>Проектирование маслосборника на ПС "Аэропорт"</t>
  </si>
  <si>
    <t xml:space="preserve">Проектирование маслохозяйства на ПС "Промзона" </t>
  </si>
  <si>
    <t>Проектирование системы водяного отопления на ПС (8шт)</t>
  </si>
  <si>
    <t>Проектирование принудительно-вытяжной вентиляции из камер трансформаторов на ПС (10 шт)</t>
  </si>
  <si>
    <t>Проектирование реконструкции ВЛ 10/0,4 кВ с заменой провода на СИП</t>
  </si>
  <si>
    <t>Проектирование "Внедрение телемеханики в РП, ТП-10/0,4 кВ (69 шт.)"</t>
  </si>
  <si>
    <t>Проектирование"Модернизация автоматизированной системы диспетчерского управления АО «Астана-РЭК»</t>
  </si>
  <si>
    <t>Проектирование "Заземление нейтрали сети 10, 20 кВ через ДГР на  ПС "Новая", ПС "Заречная"</t>
  </si>
  <si>
    <t>Проектирование благоустройство территории на ПС "Аэропорт"</t>
  </si>
  <si>
    <t>Проектирование "Установка ПУ АСКУЭ (поквартирно, 
ОДПУ, ЮЛ)"</t>
  </si>
  <si>
    <t>Проектирование противоаварийной автоматики энергоузла г.Нур-Султан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</si>
  <si>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</si>
  <si>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</si>
  <si>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</si>
  <si>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</si>
  <si>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</si>
  <si>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</si>
  <si>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</si>
  <si>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</si>
  <si>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</si>
  <si>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</si>
  <si>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</si>
  <si>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</si>
  <si>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</si>
  <si>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</si>
  <si>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</si>
  <si>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</si>
  <si>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Байконурский</t>
  </si>
  <si>
    <t xml:space="preserve">1 квартал </t>
  </si>
  <si>
    <t xml:space="preserve">Замена аккумуляторной батареи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</si>
</sst>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_-* #,##0.00_-;\-* #,##0.00_-;_-* &quot;-&quot;??_-;_-@_-"/>
    <numFmt numFmtId="165" formatCode="\ #,##0.00&quot;р. &quot;;\-#,##0.00&quot;р. &quot;;&quot; -&quot;#&quot;р. &quot;;@\ "/>
    <numFmt numFmtId="166" formatCode="0.0"/>
    <numFmt numFmtId="167" formatCode="#,##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 Cyr"/>
      <family val="1"/>
      <charset val="204"/>
    </font>
    <font>
      <b/>
      <sz val="18"/>
      <color theme="3"/>
      <name val="Cambria"/>
      <family val="2"/>
      <charset val="204"/>
      <scheme val="major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89">
    <xf numFmtId="0" fontId="0" fillId="0" borderId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8" fillId="0" borderId="0"/>
    <xf numFmtId="0" fontId="19" fillId="0" borderId="0"/>
    <xf numFmtId="0" fontId="18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8" fillId="0" borderId="0"/>
    <xf numFmtId="0" fontId="20" fillId="0" borderId="0"/>
    <xf numFmtId="165" fontId="20" fillId="0" borderId="0" applyFill="0" applyBorder="0" applyAlignment="0" applyProtection="0"/>
    <xf numFmtId="0" fontId="21" fillId="0" borderId="0" applyNumberFormat="0" applyFill="0" applyBorder="0" applyAlignment="0" applyProtection="0"/>
    <xf numFmtId="0" fontId="1" fillId="8" borderId="8" applyNumberFormat="0" applyFont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1">
    <xf numFmtId="0" fontId="0" fillId="0" borderId="0" xfId="0"/>
    <xf numFmtId="0" fontId="22" fillId="0" borderId="0" xfId="0" applyFont="1" applyBorder="1" applyAlignment="1">
      <alignment vertical="center" wrapText="1"/>
    </xf>
    <xf numFmtId="0" fontId="24" fillId="0" borderId="0" xfId="0" applyFont="1" applyBorder="1" applyAlignment="1">
      <alignment vertical="center" wrapText="1"/>
    </xf>
    <xf numFmtId="0" fontId="24" fillId="0" borderId="0" xfId="0" applyFont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24" fillId="0" borderId="25" xfId="0" applyFont="1" applyBorder="1" applyAlignment="1">
      <alignment vertical="center" wrapText="1"/>
    </xf>
    <xf numFmtId="3" fontId="24" fillId="0" borderId="25" xfId="0" applyNumberFormat="1" applyFont="1" applyBorder="1" applyAlignment="1">
      <alignment horizontal="center" vertical="center" wrapText="1"/>
    </xf>
    <xf numFmtId="0" fontId="22" fillId="0" borderId="20" xfId="0" applyFont="1" applyBorder="1" applyAlignment="1">
      <alignment vertical="center" wrapText="1"/>
    </xf>
    <xf numFmtId="0" fontId="22" fillId="0" borderId="10" xfId="0" applyFont="1" applyBorder="1" applyAlignment="1">
      <alignment vertical="center" wrapText="1"/>
    </xf>
    <xf numFmtId="3" fontId="22" fillId="0" borderId="10" xfId="0" applyNumberFormat="1" applyFont="1" applyBorder="1" applyAlignment="1">
      <alignment horizontal="center" vertical="center" wrapText="1"/>
    </xf>
    <xf numFmtId="3" fontId="24" fillId="0" borderId="10" xfId="0" applyNumberFormat="1" applyFont="1" applyBorder="1" applyAlignment="1">
      <alignment horizontal="center" vertical="center" wrapText="1"/>
    </xf>
    <xf numFmtId="0" fontId="22" fillId="0" borderId="21" xfId="0" applyFont="1" applyBorder="1" applyAlignment="1">
      <alignment vertical="center" wrapText="1"/>
    </xf>
    <xf numFmtId="49" fontId="22" fillId="15" borderId="19" xfId="0" applyNumberFormat="1" applyFont="1" applyFill="1" applyBorder="1" applyAlignment="1">
      <alignment horizontal="center" vertical="center" wrapText="1"/>
    </xf>
    <xf numFmtId="0" fontId="22" fillId="0" borderId="25" xfId="0" applyFont="1" applyBorder="1" applyAlignment="1">
      <alignment vertical="center" wrapText="1"/>
    </xf>
    <xf numFmtId="3" fontId="22" fillId="0" borderId="25" xfId="0" applyNumberFormat="1" applyFont="1" applyBorder="1" applyAlignment="1">
      <alignment horizontal="center" vertical="center" wrapText="1"/>
    </xf>
    <xf numFmtId="0" fontId="22" fillId="0" borderId="26" xfId="0" applyFont="1" applyBorder="1" applyAlignment="1">
      <alignment vertical="center" wrapText="1"/>
    </xf>
    <xf numFmtId="0" fontId="22" fillId="0" borderId="22" xfId="0" applyFont="1" applyBorder="1" applyAlignment="1">
      <alignment vertical="center" wrapText="1"/>
    </xf>
    <xf numFmtId="167" fontId="22" fillId="0" borderId="10" xfId="0" applyNumberFormat="1" applyFont="1" applyBorder="1" applyAlignment="1">
      <alignment horizontal="center" vertical="center" wrapText="1"/>
    </xf>
    <xf numFmtId="0" fontId="26" fillId="15" borderId="10" xfId="0" applyFont="1" applyFill="1" applyBorder="1" applyAlignment="1">
      <alignment vertical="center" wrapText="1"/>
    </xf>
    <xf numFmtId="0" fontId="26" fillId="15" borderId="10" xfId="0" applyNumberFormat="1" applyFont="1" applyFill="1" applyBorder="1" applyAlignment="1" applyProtection="1">
      <alignment horizontal="center" vertical="center" wrapText="1"/>
    </xf>
    <xf numFmtId="4" fontId="26" fillId="15" borderId="10" xfId="0" applyNumberFormat="1" applyFont="1" applyFill="1" applyBorder="1" applyAlignment="1">
      <alignment horizontal="center" vertical="center" wrapText="1"/>
    </xf>
    <xf numFmtId="0" fontId="26" fillId="15" borderId="10" xfId="0" applyNumberFormat="1" applyFont="1" applyFill="1" applyBorder="1" applyAlignment="1" applyProtection="1">
      <alignment vertical="center" wrapText="1"/>
    </xf>
    <xf numFmtId="0" fontId="26" fillId="15" borderId="10" xfId="0" applyFont="1" applyFill="1" applyBorder="1" applyAlignment="1">
      <alignment horizontal="center" vertical="center" wrapText="1"/>
    </xf>
    <xf numFmtId="0" fontId="26" fillId="15" borderId="25" xfId="0" applyNumberFormat="1" applyFont="1" applyFill="1" applyBorder="1" applyAlignment="1" applyProtection="1">
      <alignment vertical="center" wrapText="1"/>
    </xf>
    <xf numFmtId="0" fontId="26" fillId="15" borderId="25" xfId="0" applyFont="1" applyFill="1" applyBorder="1" applyAlignment="1">
      <alignment horizontal="center" vertical="center" wrapText="1"/>
    </xf>
    <xf numFmtId="0" fontId="27" fillId="15" borderId="30" xfId="0" applyNumberFormat="1" applyFont="1" applyFill="1" applyBorder="1" applyAlignment="1" applyProtection="1">
      <alignment horizontal="left" vertical="center" wrapText="1"/>
    </xf>
    <xf numFmtId="0" fontId="27" fillId="15" borderId="30" xfId="0" applyNumberFormat="1" applyFont="1" applyFill="1" applyBorder="1" applyAlignment="1" applyProtection="1">
      <alignment horizontal="center" vertical="center" wrapText="1"/>
    </xf>
    <xf numFmtId="3" fontId="27" fillId="15" borderId="30" xfId="0" applyNumberFormat="1" applyFont="1" applyFill="1" applyBorder="1" applyAlignment="1">
      <alignment horizontal="center" vertical="center" wrapText="1"/>
    </xf>
    <xf numFmtId="167" fontId="26" fillId="15" borderId="10" xfId="0" applyNumberFormat="1" applyFont="1" applyFill="1" applyBorder="1" applyAlignment="1">
      <alignment horizontal="center" vertical="center" wrapText="1"/>
    </xf>
    <xf numFmtId="3" fontId="26" fillId="15" borderId="25" xfId="0" applyNumberFormat="1" applyFont="1" applyFill="1" applyBorder="1" applyAlignment="1">
      <alignment horizontal="center" vertical="center" wrapText="1"/>
    </xf>
    <xf numFmtId="3" fontId="27" fillId="15" borderId="12" xfId="0" applyNumberFormat="1" applyFont="1" applyFill="1" applyBorder="1" applyAlignment="1">
      <alignment horizontal="center" vertical="center" wrapText="1"/>
    </xf>
    <xf numFmtId="0" fontId="26" fillId="15" borderId="10" xfId="22" applyFont="1" applyFill="1" applyBorder="1" applyAlignment="1">
      <alignment vertical="center" wrapText="1"/>
    </xf>
    <xf numFmtId="0" fontId="28" fillId="15" borderId="10" xfId="22" applyFont="1" applyFill="1" applyBorder="1" applyAlignment="1">
      <alignment vertical="center" wrapText="1"/>
    </xf>
    <xf numFmtId="0" fontId="28" fillId="15" borderId="10" xfId="0" applyNumberFormat="1" applyFont="1" applyFill="1" applyBorder="1" applyAlignment="1" applyProtection="1">
      <alignment vertical="center" wrapText="1"/>
    </xf>
    <xf numFmtId="3" fontId="28" fillId="15" borderId="10" xfId="0" applyNumberFormat="1" applyFont="1" applyFill="1" applyBorder="1" applyAlignment="1">
      <alignment horizontal="center" vertical="center" wrapText="1"/>
    </xf>
    <xf numFmtId="0" fontId="26" fillId="15" borderId="10" xfId="0" applyFont="1" applyFill="1" applyBorder="1" applyAlignment="1">
      <alignment horizontal="left" vertical="center" wrapText="1"/>
    </xf>
    <xf numFmtId="0" fontId="26" fillId="15" borderId="10" xfId="22" applyFont="1" applyFill="1" applyBorder="1" applyAlignment="1">
      <alignment horizontal="left" vertical="center"/>
    </xf>
    <xf numFmtId="3" fontId="22" fillId="0" borderId="11" xfId="0" applyNumberFormat="1" applyFont="1" applyBorder="1" applyAlignment="1">
      <alignment horizontal="center" vertical="center" wrapText="1"/>
    </xf>
    <xf numFmtId="0" fontId="27" fillId="15" borderId="12" xfId="0" applyNumberFormat="1" applyFont="1" applyFill="1" applyBorder="1" applyAlignment="1" applyProtection="1">
      <alignment horizontal="left" vertical="center" wrapText="1"/>
    </xf>
    <xf numFmtId="0" fontId="27" fillId="15" borderId="12" xfId="0" applyNumberFormat="1" applyFont="1" applyFill="1" applyBorder="1" applyAlignment="1" applyProtection="1">
      <alignment horizontal="center" vertical="center" wrapText="1"/>
    </xf>
    <xf numFmtId="0" fontId="24" fillId="0" borderId="30" xfId="0" applyFont="1" applyBorder="1" applyAlignment="1">
      <alignment horizontal="left" vertical="center" wrapText="1"/>
    </xf>
    <xf numFmtId="0" fontId="22" fillId="0" borderId="30" xfId="0" applyFont="1" applyBorder="1" applyAlignment="1">
      <alignment horizontal="center" vertical="center" wrapText="1"/>
    </xf>
    <xf numFmtId="3" fontId="24" fillId="0" borderId="30" xfId="0" applyNumberFormat="1" applyFont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22" fillId="0" borderId="31" xfId="0" applyFont="1" applyBorder="1" applyAlignment="1">
      <alignment vertical="center" wrapText="1"/>
    </xf>
    <xf numFmtId="49" fontId="22" fillId="15" borderId="24" xfId="0" applyNumberFormat="1" applyFont="1" applyFill="1" applyBorder="1" applyAlignment="1">
      <alignment horizontal="center" vertical="center" wrapText="1"/>
    </xf>
    <xf numFmtId="49" fontId="27" fillId="15" borderId="14" xfId="0" applyNumberFormat="1" applyFont="1" applyFill="1" applyBorder="1" applyAlignment="1" applyProtection="1">
      <alignment horizontal="center" vertical="center" wrapText="1"/>
    </xf>
    <xf numFmtId="3" fontId="22" fillId="0" borderId="30" xfId="0" applyNumberFormat="1" applyFont="1" applyBorder="1" applyAlignment="1">
      <alignment horizontal="center" vertical="center" wrapText="1"/>
    </xf>
    <xf numFmtId="0" fontId="22" fillId="0" borderId="30" xfId="0" applyFont="1" applyBorder="1" applyAlignment="1">
      <alignment vertical="center" wrapText="1"/>
    </xf>
    <xf numFmtId="0" fontId="27" fillId="15" borderId="27" xfId="0" applyNumberFormat="1" applyFont="1" applyFill="1" applyBorder="1" applyAlignment="1" applyProtection="1">
      <alignment horizontal="center" vertical="center" wrapText="1"/>
    </xf>
    <xf numFmtId="0" fontId="27" fillId="15" borderId="30" xfId="0" applyFont="1" applyFill="1" applyBorder="1" applyAlignment="1">
      <alignment vertical="center" wrapText="1"/>
    </xf>
    <xf numFmtId="3" fontId="26" fillId="15" borderId="30" xfId="0" applyNumberFormat="1" applyFont="1" applyFill="1" applyBorder="1" applyAlignment="1">
      <alignment horizontal="center" vertical="center" wrapText="1"/>
    </xf>
    <xf numFmtId="166" fontId="22" fillId="0" borderId="30" xfId="0" applyNumberFormat="1" applyFont="1" applyBorder="1" applyAlignment="1">
      <alignment vertical="center" wrapText="1"/>
    </xf>
    <xf numFmtId="0" fontId="22" fillId="0" borderId="21" xfId="0" applyFont="1" applyBorder="1" applyAlignment="1">
      <alignment horizontal="left" vertical="center" wrapText="1"/>
    </xf>
    <xf numFmtId="0" fontId="22" fillId="0" borderId="31" xfId="0" applyFont="1" applyBorder="1" applyAlignment="1">
      <alignment horizontal="left" vertical="center" wrapText="1"/>
    </xf>
    <xf numFmtId="3" fontId="26" fillId="15" borderId="10" xfId="0" applyNumberFormat="1" applyFont="1" applyFill="1" applyBorder="1" applyAlignment="1">
      <alignment horizontal="center" vertical="center" wrapText="1"/>
    </xf>
    <xf numFmtId="3" fontId="26" fillId="15" borderId="33" xfId="0" applyNumberFormat="1" applyFont="1" applyFill="1" applyBorder="1" applyAlignment="1">
      <alignment vertical="center" wrapText="1"/>
    </xf>
    <xf numFmtId="0" fontId="22" fillId="0" borderId="10" xfId="0" applyFont="1" applyBorder="1" applyAlignment="1">
      <alignment horizontal="left" vertical="center" wrapText="1"/>
    </xf>
    <xf numFmtId="3" fontId="22" fillId="0" borderId="13" xfId="0" applyNumberFormat="1" applyFont="1" applyBorder="1" applyAlignment="1">
      <alignment vertical="center" wrapText="1"/>
    </xf>
    <xf numFmtId="3" fontId="26" fillId="15" borderId="33" xfId="0" applyNumberFormat="1" applyFont="1" applyFill="1" applyBorder="1" applyAlignment="1">
      <alignment horizontal="center" vertical="center" wrapText="1"/>
    </xf>
    <xf numFmtId="0" fontId="22" fillId="15" borderId="10" xfId="0" applyFont="1" applyFill="1" applyBorder="1" applyAlignment="1">
      <alignment vertical="center" wrapText="1"/>
    </xf>
    <xf numFmtId="3" fontId="26" fillId="15" borderId="10" xfId="0" applyNumberFormat="1" applyFont="1" applyFill="1" applyBorder="1" applyAlignment="1">
      <alignment vertical="center" wrapText="1"/>
    </xf>
    <xf numFmtId="0" fontId="22" fillId="0" borderId="10" xfId="0" applyFont="1" applyFill="1" applyBorder="1" applyAlignment="1">
      <alignment vertical="center" wrapText="1"/>
    </xf>
    <xf numFmtId="0" fontId="22" fillId="0" borderId="25" xfId="0" applyFont="1" applyFill="1" applyBorder="1" applyAlignment="1">
      <alignment vertical="center" wrapText="1"/>
    </xf>
    <xf numFmtId="3" fontId="26" fillId="15" borderId="11" xfId="0" applyNumberFormat="1" applyFont="1" applyFill="1" applyBorder="1" applyAlignment="1">
      <alignment vertical="center" wrapText="1"/>
    </xf>
    <xf numFmtId="3" fontId="26" fillId="15" borderId="12" xfId="0" applyNumberFormat="1" applyFont="1" applyFill="1" applyBorder="1" applyAlignment="1">
      <alignment vertical="center" wrapText="1"/>
    </xf>
    <xf numFmtId="0" fontId="22" fillId="0" borderId="10" xfId="0" applyFont="1" applyBorder="1" applyAlignment="1">
      <alignment horizontal="center" vertical="center" wrapText="1"/>
    </xf>
    <xf numFmtId="49" fontId="26" fillId="15" borderId="24" xfId="0" applyNumberFormat="1" applyFont="1" applyFill="1" applyBorder="1" applyAlignment="1">
      <alignment horizontal="center" vertical="center" wrapText="1"/>
    </xf>
    <xf numFmtId="0" fontId="26" fillId="15" borderId="25" xfId="0" applyNumberFormat="1" applyFont="1" applyFill="1" applyBorder="1" applyAlignment="1" applyProtection="1">
      <alignment horizontal="left" vertical="center" wrapText="1"/>
    </xf>
    <xf numFmtId="0" fontId="26" fillId="15" borderId="25" xfId="0" applyNumberFormat="1" applyFont="1" applyFill="1" applyBorder="1" applyAlignment="1" applyProtection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3" fontId="26" fillId="0" borderId="25" xfId="0" applyNumberFormat="1" applyFont="1" applyFill="1" applyBorder="1" applyAlignment="1">
      <alignment horizontal="center" vertical="center" wrapText="1"/>
    </xf>
    <xf numFmtId="0" fontId="22" fillId="0" borderId="29" xfId="0" applyFont="1" applyBorder="1" applyAlignment="1">
      <alignment vertical="center" wrapText="1"/>
    </xf>
    <xf numFmtId="0" fontId="22" fillId="0" borderId="23" xfId="0" applyFont="1" applyBorder="1" applyAlignment="1">
      <alignment horizontal="left" vertical="center" wrapText="1"/>
    </xf>
    <xf numFmtId="0" fontId="22" fillId="0" borderId="11" xfId="0" applyFont="1" applyBorder="1" applyAlignment="1">
      <alignment vertical="center" wrapText="1"/>
    </xf>
    <xf numFmtId="0" fontId="22" fillId="0" borderId="12" xfId="0" applyFont="1" applyBorder="1" applyAlignment="1">
      <alignment vertical="center" wrapText="1"/>
    </xf>
    <xf numFmtId="49" fontId="26" fillId="15" borderId="19" xfId="0" applyNumberFormat="1" applyFont="1" applyFill="1" applyBorder="1" applyAlignment="1">
      <alignment horizontal="center" vertical="center" wrapText="1"/>
    </xf>
    <xf numFmtId="0" fontId="26" fillId="15" borderId="10" xfId="22" applyFont="1" applyFill="1" applyBorder="1" applyAlignment="1">
      <alignment horizontal="left" vertical="center" wrapText="1"/>
    </xf>
    <xf numFmtId="3" fontId="26" fillId="0" borderId="10" xfId="0" applyNumberFormat="1" applyFont="1" applyFill="1" applyBorder="1" applyAlignment="1">
      <alignment horizontal="center" vertical="center" wrapText="1"/>
    </xf>
    <xf numFmtId="49" fontId="26" fillId="15" borderId="19" xfId="0" applyNumberFormat="1" applyFont="1" applyFill="1" applyBorder="1" applyAlignment="1">
      <alignment horizontal="center" vertical="center"/>
    </xf>
    <xf numFmtId="49" fontId="26" fillId="15" borderId="19" xfId="0" applyNumberFormat="1" applyFont="1" applyFill="1" applyBorder="1" applyAlignment="1" applyProtection="1">
      <alignment horizontal="center" vertical="center" wrapText="1"/>
    </xf>
    <xf numFmtId="0" fontId="26" fillId="15" borderId="10" xfId="0" applyNumberFormat="1" applyFont="1" applyFill="1" applyBorder="1" applyAlignment="1" applyProtection="1">
      <alignment horizontal="left" vertical="center" wrapText="1"/>
    </xf>
    <xf numFmtId="3" fontId="26" fillId="0" borderId="12" xfId="0" applyNumberFormat="1" applyFont="1" applyFill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left" vertical="center" wrapText="1"/>
    </xf>
    <xf numFmtId="0" fontId="22" fillId="0" borderId="23" xfId="0" applyFont="1" applyBorder="1" applyAlignment="1">
      <alignment horizontal="left" vertical="center" wrapText="1"/>
    </xf>
    <xf numFmtId="0" fontId="22" fillId="0" borderId="20" xfId="0" applyFont="1" applyBorder="1" applyAlignment="1">
      <alignment horizontal="left" vertical="center" wrapText="1"/>
    </xf>
    <xf numFmtId="3" fontId="22" fillId="0" borderId="11" xfId="0" applyNumberFormat="1" applyFont="1" applyBorder="1" applyAlignment="1">
      <alignment horizontal="left" vertical="center" wrapText="1"/>
    </xf>
    <xf numFmtId="3" fontId="22" fillId="0" borderId="13" xfId="0" applyNumberFormat="1" applyFont="1" applyBorder="1" applyAlignment="1">
      <alignment horizontal="left" vertical="center" wrapText="1"/>
    </xf>
    <xf numFmtId="3" fontId="22" fillId="0" borderId="12" xfId="0" applyNumberFormat="1" applyFont="1" applyBorder="1" applyAlignment="1">
      <alignment horizontal="left" vertical="center" wrapText="1"/>
    </xf>
    <xf numFmtId="0" fontId="22" fillId="0" borderId="11" xfId="0" applyFont="1" applyBorder="1" applyAlignment="1">
      <alignment vertical="center" wrapText="1"/>
    </xf>
    <xf numFmtId="0" fontId="22" fillId="0" borderId="13" xfId="0" applyFont="1" applyBorder="1" applyAlignment="1">
      <alignment vertical="center" wrapText="1"/>
    </xf>
    <xf numFmtId="0" fontId="22" fillId="0" borderId="12" xfId="0" applyFont="1" applyBorder="1" applyAlignment="1">
      <alignment vertical="center" wrapText="1"/>
    </xf>
    <xf numFmtId="0" fontId="22" fillId="0" borderId="11" xfId="0" applyFont="1" applyBorder="1" applyAlignment="1">
      <alignment horizontal="left" vertical="center" wrapText="1"/>
    </xf>
    <xf numFmtId="0" fontId="22" fillId="0" borderId="13" xfId="0" applyFont="1" applyBorder="1" applyAlignment="1">
      <alignment horizontal="left" vertical="center" wrapText="1"/>
    </xf>
    <xf numFmtId="0" fontId="22" fillId="0" borderId="12" xfId="0" applyFont="1" applyBorder="1" applyAlignment="1">
      <alignment horizontal="left" vertical="center" wrapText="1"/>
    </xf>
    <xf numFmtId="49" fontId="26" fillId="15" borderId="19" xfId="0" applyNumberFormat="1" applyFont="1" applyFill="1" applyBorder="1" applyAlignment="1">
      <alignment horizontal="center" vertical="center" wrapText="1"/>
    </xf>
    <xf numFmtId="0" fontId="26" fillId="15" borderId="10" xfId="22" applyFont="1" applyFill="1" applyBorder="1" applyAlignment="1">
      <alignment horizontal="left" vertical="center" wrapText="1"/>
    </xf>
    <xf numFmtId="3" fontId="26" fillId="0" borderId="10" xfId="0" applyNumberFormat="1" applyFont="1" applyFill="1" applyBorder="1" applyAlignment="1">
      <alignment horizontal="center" vertical="center" wrapText="1"/>
    </xf>
    <xf numFmtId="49" fontId="26" fillId="15" borderId="19" xfId="0" applyNumberFormat="1" applyFont="1" applyFill="1" applyBorder="1" applyAlignment="1">
      <alignment horizontal="center" vertical="center"/>
    </xf>
    <xf numFmtId="49" fontId="26" fillId="15" borderId="19" xfId="0" applyNumberFormat="1" applyFont="1" applyFill="1" applyBorder="1" applyAlignment="1" applyProtection="1">
      <alignment horizontal="center" vertical="center" wrapText="1"/>
    </xf>
    <xf numFmtId="0" fontId="26" fillId="15" borderId="10" xfId="0" applyNumberFormat="1" applyFont="1" applyFill="1" applyBorder="1" applyAlignment="1" applyProtection="1">
      <alignment horizontal="left" vertical="center" wrapText="1"/>
    </xf>
    <xf numFmtId="167" fontId="26" fillId="15" borderId="11" xfId="0" applyNumberFormat="1" applyFont="1" applyFill="1" applyBorder="1" applyAlignment="1">
      <alignment horizontal="center" vertical="center" wrapText="1"/>
    </xf>
    <xf numFmtId="167" fontId="26" fillId="15" borderId="13" xfId="0" applyNumberFormat="1" applyFont="1" applyFill="1" applyBorder="1" applyAlignment="1">
      <alignment horizontal="center" vertical="center" wrapText="1"/>
    </xf>
    <xf numFmtId="167" fontId="26" fillId="15" borderId="12" xfId="0" applyNumberFormat="1" applyFont="1" applyFill="1" applyBorder="1" applyAlignment="1">
      <alignment horizontal="center" vertical="center" wrapText="1"/>
    </xf>
    <xf numFmtId="3" fontId="26" fillId="0" borderId="11" xfId="0" applyNumberFormat="1" applyFont="1" applyFill="1" applyBorder="1" applyAlignment="1">
      <alignment horizontal="center" vertical="center" wrapText="1"/>
    </xf>
    <xf numFmtId="3" fontId="26" fillId="0" borderId="13" xfId="0" applyNumberFormat="1" applyFont="1" applyFill="1" applyBorder="1" applyAlignment="1">
      <alignment horizontal="center" vertical="center" wrapText="1"/>
    </xf>
    <xf numFmtId="3" fontId="26" fillId="0" borderId="12" xfId="0" applyNumberFormat="1" applyFont="1" applyFill="1" applyBorder="1" applyAlignment="1">
      <alignment horizontal="center" vertical="center" wrapText="1"/>
    </xf>
    <xf numFmtId="49" fontId="26" fillId="15" borderId="10" xfId="0" applyNumberFormat="1" applyFont="1" applyFill="1" applyBorder="1" applyAlignment="1">
      <alignment horizontal="left" vertical="center"/>
    </xf>
    <xf numFmtId="0" fontId="22" fillId="0" borderId="11" xfId="0" applyFont="1" applyFill="1" applyBorder="1" applyAlignment="1">
      <alignment horizontal="left" vertical="center" wrapText="1"/>
    </xf>
    <xf numFmtId="0" fontId="22" fillId="0" borderId="13" xfId="0" applyFont="1" applyFill="1" applyBorder="1" applyAlignment="1">
      <alignment horizontal="left" vertical="center" wrapText="1"/>
    </xf>
    <xf numFmtId="0" fontId="22" fillId="0" borderId="12" xfId="0" applyFont="1" applyFill="1" applyBorder="1" applyAlignment="1">
      <alignment horizontal="left" vertical="center" wrapText="1"/>
    </xf>
    <xf numFmtId="2" fontId="24" fillId="0" borderId="18" xfId="0" applyNumberFormat="1" applyFont="1" applyBorder="1" applyAlignment="1">
      <alignment horizontal="center" vertical="center" wrapText="1"/>
    </xf>
    <xf numFmtId="2" fontId="24" fillId="0" borderId="23" xfId="0" applyNumberFormat="1" applyFont="1" applyBorder="1" applyAlignment="1">
      <alignment horizontal="center" vertical="center" wrapText="1"/>
    </xf>
    <xf numFmtId="2" fontId="24" fillId="0" borderId="29" xfId="0" applyNumberFormat="1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2" fontId="24" fillId="0" borderId="15" xfId="0" applyNumberFormat="1" applyFont="1" applyBorder="1" applyAlignment="1">
      <alignment horizontal="center" vertical="center" wrapText="1"/>
    </xf>
    <xf numFmtId="2" fontId="24" fillId="0" borderId="13" xfId="0" applyNumberFormat="1" applyFont="1" applyBorder="1" applyAlignment="1">
      <alignment horizontal="center" vertical="center" wrapText="1"/>
    </xf>
    <xf numFmtId="2" fontId="24" fillId="0" borderId="28" xfId="0" applyNumberFormat="1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3" fontId="24" fillId="0" borderId="16" xfId="0" applyNumberFormat="1" applyFont="1" applyBorder="1" applyAlignment="1">
      <alignment horizontal="center" vertical="center" wrapText="1"/>
    </xf>
    <xf numFmtId="3" fontId="24" fillId="0" borderId="17" xfId="0" applyNumberFormat="1" applyFont="1" applyBorder="1" applyAlignment="1">
      <alignment horizontal="center" vertical="center" wrapText="1"/>
    </xf>
    <xf numFmtId="0" fontId="26" fillId="15" borderId="10" xfId="0" applyNumberFormat="1" applyFont="1" applyFill="1" applyBorder="1" applyAlignment="1" applyProtection="1">
      <alignment horizontal="justify" vertical="center" wrapText="1"/>
    </xf>
    <xf numFmtId="3" fontId="26" fillId="15" borderId="11" xfId="0" applyNumberFormat="1" applyFont="1" applyFill="1" applyBorder="1" applyAlignment="1">
      <alignment horizontal="center" vertical="center" wrapText="1"/>
    </xf>
    <xf numFmtId="3" fontId="26" fillId="15" borderId="13" xfId="0" applyNumberFormat="1" applyFont="1" applyFill="1" applyBorder="1" applyAlignment="1">
      <alignment horizontal="center" vertical="center" wrapText="1"/>
    </xf>
    <xf numFmtId="3" fontId="26" fillId="15" borderId="12" xfId="0" applyNumberFormat="1" applyFont="1" applyFill="1" applyBorder="1" applyAlignment="1">
      <alignment horizontal="center" vertical="center" wrapText="1"/>
    </xf>
    <xf numFmtId="0" fontId="25" fillId="0" borderId="32" xfId="0" applyFont="1" applyBorder="1" applyAlignment="1">
      <alignment horizontal="right" vertical="center" wrapText="1"/>
    </xf>
    <xf numFmtId="0" fontId="22" fillId="0" borderId="28" xfId="0" applyFont="1" applyBorder="1" applyAlignment="1">
      <alignment horizontal="left" vertical="center" wrapText="1"/>
    </xf>
  </cellXfs>
  <cellStyles count="289">
    <cellStyle name="Акцент1" xfId="16" builtinId="29" customBuiltin="1"/>
    <cellStyle name="Акцент2" xfId="17" builtinId="33" customBuiltin="1"/>
    <cellStyle name="Акцент3" xfId="18" builtinId="37" customBuiltin="1"/>
    <cellStyle name="Акцент4" xfId="19" builtinId="41" customBuiltin="1"/>
    <cellStyle name="Акцент5" xfId="20" builtinId="45" customBuiltin="1"/>
    <cellStyle name="Акцент6" xfId="21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Денежный 2" xfId="135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136"/>
    <cellStyle name="Нейтральный" xfId="7" builtinId="28" customBuiltin="1"/>
    <cellStyle name="Обычный" xfId="0" builtinId="0"/>
    <cellStyle name="Обычный 10" xfId="40"/>
    <cellStyle name="Обычный 10 2" xfId="111"/>
    <cellStyle name="Обычный 10 2 2" xfId="251"/>
    <cellStyle name="Обычный 10 3" xfId="87"/>
    <cellStyle name="Обычный 10 3 2" xfId="227"/>
    <cellStyle name="Обычный 10 4" xfId="184"/>
    <cellStyle name="Обычный 11" xfId="44"/>
    <cellStyle name="Обычный 11 2" xfId="59"/>
    <cellStyle name="Обычный 11 2 2" xfId="62"/>
    <cellStyle name="Обычный 11 2 2 2" xfId="69"/>
    <cellStyle name="Обычный 11 2 2 2 2" xfId="132"/>
    <cellStyle name="Обычный 11 2 2 2 2 2" xfId="272"/>
    <cellStyle name="Обычный 11 2 2 2 3" xfId="139"/>
    <cellStyle name="Обычный 11 2 2 2 3 2" xfId="274"/>
    <cellStyle name="Обычный 11 2 2 2 4" xfId="151"/>
    <cellStyle name="Обычный 11 2 2 2 4 2" xfId="283"/>
    <cellStyle name="Обычный 11 2 2 2 5" xfId="162"/>
    <cellStyle name="Обычный 11 2 2 3" xfId="203"/>
    <cellStyle name="Обычный 11 2 3" xfId="129"/>
    <cellStyle name="Обычный 11 2 3 2" xfId="269"/>
    <cellStyle name="Обычный 11 2 4" xfId="200"/>
    <cellStyle name="Обычный 11 3" xfId="67"/>
    <cellStyle name="Обычный 11 3 2" xfId="115"/>
    <cellStyle name="Обычный 11 3 2 2" xfId="255"/>
    <cellStyle name="Обычный 11 3 3" xfId="208"/>
    <cellStyle name="Обычный 11 4" xfId="91"/>
    <cellStyle name="Обычный 11 4 2" xfId="231"/>
    <cellStyle name="Обычный 11 5" xfId="188"/>
    <cellStyle name="Обычный 12" xfId="48"/>
    <cellStyle name="Обычный 12 2" xfId="50"/>
    <cellStyle name="Обычный 12 2 2" xfId="120"/>
    <cellStyle name="Обычный 12 2 2 2" xfId="260"/>
    <cellStyle name="Обычный 12 2 3" xfId="193"/>
    <cellStyle name="Обычный 12 3" xfId="56"/>
    <cellStyle name="Обычный 12 3 2" xfId="126"/>
    <cellStyle name="Обычный 12 3 2 2" xfId="266"/>
    <cellStyle name="Обычный 12 3 3" xfId="140"/>
    <cellStyle name="Обычный 12 3 3 2" xfId="275"/>
    <cellStyle name="Обычный 12 3 4" xfId="152"/>
    <cellStyle name="Обычный 12 3 4 2" xfId="284"/>
    <cellStyle name="Обычный 12 3 5" xfId="163"/>
    <cellStyle name="Обычный 12 4" xfId="118"/>
    <cellStyle name="Обычный 12 4 2" xfId="258"/>
    <cellStyle name="Обычный 12 5" xfId="94"/>
    <cellStyle name="Обычный 12 5 2" xfId="234"/>
    <cellStyle name="Обычный 12 6" xfId="191"/>
    <cellStyle name="Обычный 13" xfId="52"/>
    <cellStyle name="Обычный 13 2" xfId="55"/>
    <cellStyle name="Обычный 13 2 2" xfId="125"/>
    <cellStyle name="Обычный 13 2 2 2" xfId="265"/>
    <cellStyle name="Обычный 13 2 3" xfId="142"/>
    <cellStyle name="Обычный 13 2 3 2" xfId="277"/>
    <cellStyle name="Обычный 13 2 4" xfId="154"/>
    <cellStyle name="Обычный 13 2 4 2" xfId="286"/>
    <cellStyle name="Обычный 13 2 5" xfId="165"/>
    <cellStyle name="Обычный 13 3" xfId="122"/>
    <cellStyle name="Обычный 13 3 2" xfId="262"/>
    <cellStyle name="Обычный 13 4" xfId="195"/>
    <cellStyle name="Обычный 14" xfId="65"/>
    <cellStyle name="Обычный 14 2" xfId="206"/>
    <cellStyle name="Обычный 15" xfId="157"/>
    <cellStyle name="Обычный 2" xfId="22"/>
    <cellStyle name="Обычный 2 2" xfId="24"/>
    <cellStyle name="Обычный 2 2 2" xfId="133"/>
    <cellStyle name="Обычный 2 3" xfId="25"/>
    <cellStyle name="Обычный 2 3 2" xfId="96"/>
    <cellStyle name="Обычный 2 3 2 2" xfId="236"/>
    <cellStyle name="Обычный 2 3 3" xfId="72"/>
    <cellStyle name="Обычный 2 3 3 2" xfId="212"/>
    <cellStyle name="Обычный 2 3 4" xfId="169"/>
    <cellStyle name="Обычный 2 4" xfId="46"/>
    <cellStyle name="Обычный 3" xfId="26"/>
    <cellStyle name="Обычный 3 2" xfId="47"/>
    <cellStyle name="Обычный 3 2 2" xfId="61"/>
    <cellStyle name="Обычный 3 2 2 2" xfId="64"/>
    <cellStyle name="Обычный 3 2 2 2 2" xfId="71"/>
    <cellStyle name="Обычный 3 2 2 2 2 2" xfId="211"/>
    <cellStyle name="Обычный 3 2 2 2 3" xfId="205"/>
    <cellStyle name="Обычный 3 2 2 3" xfId="131"/>
    <cellStyle name="Обычный 3 2 2 3 2" xfId="271"/>
    <cellStyle name="Обычный 3 2 2 4" xfId="202"/>
    <cellStyle name="Обычный 3 2 3" xfId="68"/>
    <cellStyle name="Обычный 3 2 3 2" xfId="117"/>
    <cellStyle name="Обычный 3 2 3 2 2" xfId="257"/>
    <cellStyle name="Обычный 3 2 3 3" xfId="209"/>
    <cellStyle name="Обычный 3 2 4" xfId="93"/>
    <cellStyle name="Обычный 3 2 4 2" xfId="233"/>
    <cellStyle name="Обычный 3 2 5" xfId="190"/>
    <cellStyle name="Обычный 3 3" xfId="97"/>
    <cellStyle name="Обычный 3 3 2" xfId="237"/>
    <cellStyle name="Обычный 3 4" xfId="73"/>
    <cellStyle name="Обычный 3 4 2" xfId="213"/>
    <cellStyle name="Обычный 3 5" xfId="134"/>
    <cellStyle name="Обычный 3 6" xfId="170"/>
    <cellStyle name="Обычный 4" xfId="23"/>
    <cellStyle name="Обычный 4 2" xfId="147"/>
    <cellStyle name="Обычный 4 2 2" xfId="280"/>
    <cellStyle name="Обычный 4 3" xfId="168"/>
    <cellStyle name="Обычный 4 4" xfId="159"/>
    <cellStyle name="Обычный 5" xfId="29"/>
    <cellStyle name="Обычный 5 2" xfId="100"/>
    <cellStyle name="Обычный 5 2 2" xfId="240"/>
    <cellStyle name="Обычный 5 3" xfId="76"/>
    <cellStyle name="Обычный 5 3 2" xfId="216"/>
    <cellStyle name="Обычный 5 4" xfId="145"/>
    <cellStyle name="Обычный 5 5" xfId="173"/>
    <cellStyle name="Обычный 6" xfId="31"/>
    <cellStyle name="Обычный 6 2" xfId="102"/>
    <cellStyle name="Обычный 6 2 2" xfId="242"/>
    <cellStyle name="Обычный 6 3" xfId="78"/>
    <cellStyle name="Обычный 6 3 2" xfId="218"/>
    <cellStyle name="Обычный 6 4" xfId="175"/>
    <cellStyle name="Обычный 7" xfId="32"/>
    <cellStyle name="Обычный 7 2" xfId="103"/>
    <cellStyle name="Обычный 7 2 2" xfId="243"/>
    <cellStyle name="Обычный 7 3" xfId="79"/>
    <cellStyle name="Обычный 7 3 2" xfId="219"/>
    <cellStyle name="Обычный 7 4" xfId="176"/>
    <cellStyle name="Обычный 8" xfId="35"/>
    <cellStyle name="Обычный 8 2" xfId="106"/>
    <cellStyle name="Обычный 8 2 2" xfId="246"/>
    <cellStyle name="Обычный 8 3" xfId="82"/>
    <cellStyle name="Обычный 8 3 2" xfId="222"/>
    <cellStyle name="Обычный 8 4" xfId="179"/>
    <cellStyle name="Обычный 9" xfId="37"/>
    <cellStyle name="Обычный 9 2" xfId="108"/>
    <cellStyle name="Обычный 9 2 2" xfId="248"/>
    <cellStyle name="Обычный 9 3" xfId="84"/>
    <cellStyle name="Обычный 9 3 2" xfId="224"/>
    <cellStyle name="Обычный 9 4" xfId="181"/>
    <cellStyle name="Плохой" xfId="6" builtinId="27" customBuiltin="1"/>
    <cellStyle name="Пояснение" xfId="14" builtinId="53" customBuiltin="1"/>
    <cellStyle name="Примечание 2" xfId="137"/>
    <cellStyle name="Примечание 2 2" xfId="148"/>
    <cellStyle name="Примечание 2 2 2" xfId="160"/>
    <cellStyle name="Примечание 2 3" xfId="149"/>
    <cellStyle name="Примечание 2 3 2" xfId="281"/>
    <cellStyle name="Примечание 2 4" xfId="158"/>
    <cellStyle name="Процентный 2" xfId="146"/>
    <cellStyle name="Связанная ячейка" xfId="11" builtinId="24" customBuiltin="1"/>
    <cellStyle name="Текст предупреждения" xfId="13" builtinId="11" customBuiltin="1"/>
    <cellStyle name="Финансовый 10" xfId="187"/>
    <cellStyle name="Финансовый 11" xfId="43"/>
    <cellStyle name="Финансовый 2" xfId="27"/>
    <cellStyle name="Финансовый 2 10" xfId="98"/>
    <cellStyle name="Финансовый 2 10 2" xfId="238"/>
    <cellStyle name="Финансовый 2 11" xfId="74"/>
    <cellStyle name="Финансовый 2 11 2" xfId="214"/>
    <cellStyle name="Финансовый 2 12" xfId="171"/>
    <cellStyle name="Финансовый 2 13" xfId="161"/>
    <cellStyle name="Финансовый 2 2" xfId="28"/>
    <cellStyle name="Финансовый 2 2 2" xfId="99"/>
    <cellStyle name="Финансовый 2 2 2 2" xfId="239"/>
    <cellStyle name="Финансовый 2 2 3" xfId="75"/>
    <cellStyle name="Финансовый 2 2 3 2" xfId="215"/>
    <cellStyle name="Финансовый 2 2 4" xfId="172"/>
    <cellStyle name="Финансовый 2 3" xfId="30"/>
    <cellStyle name="Финансовый 2 3 2" xfId="101"/>
    <cellStyle name="Финансовый 2 3 2 2" xfId="241"/>
    <cellStyle name="Финансовый 2 3 3" xfId="77"/>
    <cellStyle name="Финансовый 2 3 3 2" xfId="217"/>
    <cellStyle name="Финансовый 2 3 4" xfId="174"/>
    <cellStyle name="Финансовый 2 4" xfId="33"/>
    <cellStyle name="Финансовый 2 4 2" xfId="104"/>
    <cellStyle name="Финансовый 2 4 2 2" xfId="244"/>
    <cellStyle name="Финансовый 2 4 3" xfId="80"/>
    <cellStyle name="Финансовый 2 4 3 2" xfId="220"/>
    <cellStyle name="Финансовый 2 4 4" xfId="177"/>
    <cellStyle name="Финансовый 2 5" xfId="34"/>
    <cellStyle name="Финансовый 2 5 2" xfId="105"/>
    <cellStyle name="Финансовый 2 5 2 2" xfId="245"/>
    <cellStyle name="Финансовый 2 5 3" xfId="81"/>
    <cellStyle name="Финансовый 2 5 3 2" xfId="221"/>
    <cellStyle name="Финансовый 2 5 4" xfId="178"/>
    <cellStyle name="Финансовый 2 6" xfId="36"/>
    <cellStyle name="Финансовый 2 6 2" xfId="107"/>
    <cellStyle name="Финансовый 2 6 2 2" xfId="247"/>
    <cellStyle name="Финансовый 2 6 3" xfId="83"/>
    <cellStyle name="Финансовый 2 6 3 2" xfId="223"/>
    <cellStyle name="Финансовый 2 6 4" xfId="180"/>
    <cellStyle name="Финансовый 2 7" xfId="39"/>
    <cellStyle name="Финансовый 2 7 2" xfId="110"/>
    <cellStyle name="Финансовый 2 7 2 2" xfId="250"/>
    <cellStyle name="Финансовый 2 7 3" xfId="86"/>
    <cellStyle name="Финансовый 2 7 3 2" xfId="226"/>
    <cellStyle name="Финансовый 2 7 4" xfId="183"/>
    <cellStyle name="Финансовый 2 8" xfId="42"/>
    <cellStyle name="Финансовый 2 8 2" xfId="113"/>
    <cellStyle name="Финансовый 2 8 2 2" xfId="253"/>
    <cellStyle name="Финансовый 2 8 3" xfId="89"/>
    <cellStyle name="Финансовый 2 8 3 2" xfId="229"/>
    <cellStyle name="Финансовый 2 8 4" xfId="186"/>
    <cellStyle name="Финансовый 2 9" xfId="54"/>
    <cellStyle name="Финансовый 2 9 2" xfId="124"/>
    <cellStyle name="Финансовый 2 9 2 2" xfId="264"/>
    <cellStyle name="Финансовый 2 9 3" xfId="143"/>
    <cellStyle name="Финансовый 2 9 3 2" xfId="278"/>
    <cellStyle name="Финансовый 2 9 4" xfId="155"/>
    <cellStyle name="Финансовый 2 9 4 2" xfId="287"/>
    <cellStyle name="Финансовый 2 9 5" xfId="197"/>
    <cellStyle name="Финансовый 2 9 6" xfId="166"/>
    <cellStyle name="Финансовый 3" xfId="45"/>
    <cellStyle name="Финансовый 3 2" xfId="60"/>
    <cellStyle name="Финансовый 3 2 2" xfId="63"/>
    <cellStyle name="Финансовый 3 2 2 2" xfId="70"/>
    <cellStyle name="Финансовый 3 2 2 2 2" xfId="210"/>
    <cellStyle name="Финансовый 3 2 2 3" xfId="204"/>
    <cellStyle name="Финансовый 3 2 3" xfId="130"/>
    <cellStyle name="Финансовый 3 2 3 2" xfId="270"/>
    <cellStyle name="Финансовый 3 2 4" xfId="201"/>
    <cellStyle name="Финансовый 3 3" xfId="116"/>
    <cellStyle name="Финансовый 3 3 2" xfId="256"/>
    <cellStyle name="Финансовый 3 4" xfId="92"/>
    <cellStyle name="Финансовый 3 4 2" xfId="232"/>
    <cellStyle name="Финансовый 3 5" xfId="189"/>
    <cellStyle name="Финансовый 4" xfId="49"/>
    <cellStyle name="Финансовый 4 2" xfId="51"/>
    <cellStyle name="Финансовый 4 2 2" xfId="121"/>
    <cellStyle name="Финансовый 4 2 2 2" xfId="261"/>
    <cellStyle name="Финансовый 4 2 3" xfId="194"/>
    <cellStyle name="Финансовый 4 3" xfId="58"/>
    <cellStyle name="Финансовый 4 3 2" xfId="128"/>
    <cellStyle name="Финансовый 4 3 2 2" xfId="268"/>
    <cellStyle name="Финансовый 4 3 3" xfId="141"/>
    <cellStyle name="Финансовый 4 3 3 2" xfId="276"/>
    <cellStyle name="Финансовый 4 3 4" xfId="153"/>
    <cellStyle name="Финансовый 4 3 4 2" xfId="285"/>
    <cellStyle name="Финансовый 4 3 5" xfId="199"/>
    <cellStyle name="Финансовый 4 3 6" xfId="164"/>
    <cellStyle name="Финансовый 4 4" xfId="119"/>
    <cellStyle name="Финансовый 4 4 2" xfId="259"/>
    <cellStyle name="Финансовый 4 5" xfId="95"/>
    <cellStyle name="Финансовый 4 5 2" xfId="235"/>
    <cellStyle name="Финансовый 4 6" xfId="192"/>
    <cellStyle name="Финансовый 5" xfId="53"/>
    <cellStyle name="Финансовый 5 2" xfId="57"/>
    <cellStyle name="Финансовый 5 2 2" xfId="127"/>
    <cellStyle name="Финансовый 5 2 2 2" xfId="267"/>
    <cellStyle name="Финансовый 5 2 3" xfId="144"/>
    <cellStyle name="Финансовый 5 2 3 2" xfId="279"/>
    <cellStyle name="Финансовый 5 2 4" xfId="156"/>
    <cellStyle name="Финансовый 5 2 4 2" xfId="288"/>
    <cellStyle name="Финансовый 5 2 5" xfId="198"/>
    <cellStyle name="Финансовый 5 2 6" xfId="167"/>
    <cellStyle name="Финансовый 5 3" xfId="123"/>
    <cellStyle name="Финансовый 5 3 2" xfId="263"/>
    <cellStyle name="Финансовый 5 4" xfId="196"/>
    <cellStyle name="Финансовый 6" xfId="66"/>
    <cellStyle name="Финансовый 6 2" xfId="114"/>
    <cellStyle name="Финансовый 6 2 2" xfId="254"/>
    <cellStyle name="Финансовый 6 3" xfId="207"/>
    <cellStyle name="Финансовый 7" xfId="38"/>
    <cellStyle name="Финансовый 7 2" xfId="109"/>
    <cellStyle name="Финансовый 7 2 2" xfId="249"/>
    <cellStyle name="Финансовый 7 3" xfId="85"/>
    <cellStyle name="Финансовый 7 3 2" xfId="225"/>
    <cellStyle name="Финансовый 7 4" xfId="182"/>
    <cellStyle name="Финансовый 8" xfId="41"/>
    <cellStyle name="Финансовый 8 2" xfId="112"/>
    <cellStyle name="Финансовый 8 2 2" xfId="252"/>
    <cellStyle name="Финансовый 8 3" xfId="88"/>
    <cellStyle name="Финансовый 8 3 2" xfId="228"/>
    <cellStyle name="Финансовый 8 4" xfId="185"/>
    <cellStyle name="Финансовый 9" xfId="90"/>
    <cellStyle name="Финансовый 9 2" xfId="138"/>
    <cellStyle name="Финансовый 9 2 2" xfId="273"/>
    <cellStyle name="Финансовый 9 3" xfId="150"/>
    <cellStyle name="Финансовый 9 3 2" xfId="282"/>
    <cellStyle name="Финансовый 9 4" xfId="230"/>
    <cellStyle name="Хороший" xfId="5" builtinId="26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55\&#1086;&#1073;&#1097;&#1072;&#1103;\Users\UZAKOVA\AppData\Local\Microsoft\Windows\Temporary%20Internet%20Files\Content.Outlook\QXRDVH7J\&#1048;&#1055;%202021-2025%20&#1085;&#1072;%20&#1087;&#1077;&#1095;&#1072;&#1090;&#1100;%20&#1080;&#1090;&#1086;&#1075;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П 22.06.20г.для печати"/>
      <sheetName val="Лист1"/>
    </sheetNames>
    <sheetDataSet>
      <sheetData sheetId="0" refreshError="1">
        <row r="45">
          <cell r="F45">
            <v>65683.199999999997</v>
          </cell>
        </row>
        <row r="48">
          <cell r="F48">
            <v>124916.85</v>
          </cell>
        </row>
        <row r="49">
          <cell r="F49">
            <v>4047.31</v>
          </cell>
        </row>
        <row r="50">
          <cell r="F50">
            <v>1399.07</v>
          </cell>
        </row>
        <row r="54">
          <cell r="F54">
            <v>78802.41</v>
          </cell>
        </row>
        <row r="55">
          <cell r="F55">
            <v>2553.1999999999998</v>
          </cell>
        </row>
        <row r="56">
          <cell r="F56">
            <v>882.59</v>
          </cell>
        </row>
        <row r="57">
          <cell r="F57">
            <v>76145.179999999993</v>
          </cell>
        </row>
        <row r="58">
          <cell r="F58">
            <v>2467.1</v>
          </cell>
        </row>
        <row r="59">
          <cell r="F59">
            <v>852.83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6"/>
  <sheetViews>
    <sheetView tabSelected="1" topLeftCell="A48" zoomScale="75" zoomScaleNormal="75" workbookViewId="0">
      <selection activeCell="L77" sqref="L77"/>
    </sheetView>
  </sheetViews>
  <sheetFormatPr defaultRowHeight="15.75" x14ac:dyDescent="0.25"/>
  <cols>
    <col min="1" max="1" width="2" style="4" customWidth="1"/>
    <col min="2" max="2" width="9.140625" style="4"/>
    <col min="3" max="3" width="67.140625" style="4" customWidth="1"/>
    <col min="4" max="4" width="13.42578125" style="4" customWidth="1"/>
    <col min="5" max="5" width="7.85546875" style="4" customWidth="1"/>
    <col min="6" max="6" width="17.42578125" style="4" customWidth="1"/>
    <col min="7" max="7" width="11.5703125" style="4" customWidth="1"/>
    <col min="8" max="8" width="13.28515625" style="4" customWidth="1"/>
    <col min="9" max="9" width="29.42578125" style="4" customWidth="1"/>
    <col min="10" max="10" width="38.7109375" style="4" customWidth="1"/>
    <col min="11" max="11" width="9.85546875" style="4" customWidth="1"/>
    <col min="12" max="16384" width="9.140625" style="4"/>
  </cols>
  <sheetData>
    <row r="2" spans="2:11" s="1" customFormat="1" ht="18.75" x14ac:dyDescent="0.25">
      <c r="C2" s="120" t="s">
        <v>26</v>
      </c>
      <c r="D2" s="120"/>
      <c r="E2" s="120"/>
      <c r="F2" s="120"/>
      <c r="G2" s="120"/>
      <c r="H2" s="120"/>
      <c r="I2" s="120"/>
      <c r="J2" s="120"/>
    </row>
    <row r="3" spans="2:11" s="1" customFormat="1" ht="16.5" thickBot="1" x14ac:dyDescent="0.3">
      <c r="B3" s="2"/>
      <c r="C3" s="3"/>
      <c r="D3" s="3"/>
      <c r="E3" s="3"/>
      <c r="F3" s="3"/>
      <c r="G3" s="3"/>
      <c r="H3" s="3"/>
      <c r="J3" s="139" t="s">
        <v>158</v>
      </c>
      <c r="K3" s="139"/>
    </row>
    <row r="4" spans="2:11" x14ac:dyDescent="0.25">
      <c r="B4" s="121" t="s">
        <v>10</v>
      </c>
      <c r="C4" s="124" t="s">
        <v>15</v>
      </c>
      <c r="D4" s="124" t="s">
        <v>9</v>
      </c>
      <c r="E4" s="131" t="s">
        <v>16</v>
      </c>
      <c r="F4" s="132"/>
      <c r="G4" s="133" t="s">
        <v>17</v>
      </c>
      <c r="H4" s="134"/>
      <c r="I4" s="128" t="s">
        <v>112</v>
      </c>
      <c r="J4" s="128" t="s">
        <v>21</v>
      </c>
      <c r="K4" s="117" t="s">
        <v>22</v>
      </c>
    </row>
    <row r="5" spans="2:11" ht="47.25" x14ac:dyDescent="0.25">
      <c r="B5" s="122"/>
      <c r="C5" s="125"/>
      <c r="D5" s="126"/>
      <c r="E5" s="5" t="s">
        <v>18</v>
      </c>
      <c r="F5" s="5" t="s">
        <v>19</v>
      </c>
      <c r="G5" s="5" t="s">
        <v>18</v>
      </c>
      <c r="H5" s="5" t="s">
        <v>20</v>
      </c>
      <c r="I5" s="129"/>
      <c r="J5" s="129"/>
      <c r="K5" s="118"/>
    </row>
    <row r="6" spans="2:11" ht="16.5" thickBot="1" x14ac:dyDescent="0.3">
      <c r="B6" s="123"/>
      <c r="C6" s="6" t="s">
        <v>23</v>
      </c>
      <c r="D6" s="127"/>
      <c r="E6" s="7"/>
      <c r="F6" s="8">
        <f>F7+F16+F20+F80</f>
        <v>4478185.9324448649</v>
      </c>
      <c r="G6" s="8"/>
      <c r="H6" s="8">
        <f>H7+H12+H21+H25</f>
        <v>0</v>
      </c>
      <c r="I6" s="130"/>
      <c r="J6" s="130"/>
      <c r="K6" s="119"/>
    </row>
    <row r="7" spans="2:11" x14ac:dyDescent="0.25">
      <c r="B7" s="85">
        <v>1</v>
      </c>
      <c r="C7" s="42" t="s">
        <v>11</v>
      </c>
      <c r="D7" s="43"/>
      <c r="E7" s="44"/>
      <c r="F7" s="44">
        <f>SUM(F8:F15)</f>
        <v>210759.016</v>
      </c>
      <c r="G7" s="44"/>
      <c r="H7" s="45"/>
      <c r="I7" s="45"/>
      <c r="J7" s="45"/>
      <c r="K7" s="46"/>
    </row>
    <row r="8" spans="2:11" ht="34.5" customHeight="1" x14ac:dyDescent="0.25">
      <c r="B8" s="14" t="s">
        <v>0</v>
      </c>
      <c r="C8" s="20" t="s">
        <v>27</v>
      </c>
      <c r="D8" s="21" t="s">
        <v>1</v>
      </c>
      <c r="E8" s="22">
        <v>26.1</v>
      </c>
      <c r="F8" s="57">
        <v>20446.076000000001</v>
      </c>
      <c r="G8" s="11"/>
      <c r="H8" s="10"/>
      <c r="I8" s="10" t="s">
        <v>113</v>
      </c>
      <c r="J8" s="59" t="s">
        <v>117</v>
      </c>
      <c r="K8" s="55" t="s">
        <v>102</v>
      </c>
    </row>
    <row r="9" spans="2:11" ht="34.5" customHeight="1" x14ac:dyDescent="0.25">
      <c r="B9" s="14" t="s">
        <v>2</v>
      </c>
      <c r="C9" s="20" t="s">
        <v>28</v>
      </c>
      <c r="D9" s="21" t="s">
        <v>1</v>
      </c>
      <c r="E9" s="22">
        <v>20.399999999999999</v>
      </c>
      <c r="F9" s="57">
        <v>30423.125</v>
      </c>
      <c r="G9" s="19"/>
      <c r="H9" s="10"/>
      <c r="I9" s="10" t="s">
        <v>113</v>
      </c>
      <c r="J9" s="59" t="s">
        <v>117</v>
      </c>
      <c r="K9" s="55" t="s">
        <v>102</v>
      </c>
    </row>
    <row r="10" spans="2:11" ht="34.5" customHeight="1" x14ac:dyDescent="0.25">
      <c r="B10" s="14" t="s">
        <v>3</v>
      </c>
      <c r="C10" s="20" t="s">
        <v>29</v>
      </c>
      <c r="D10" s="21" t="s">
        <v>4</v>
      </c>
      <c r="E10" s="57">
        <v>30</v>
      </c>
      <c r="F10" s="57">
        <v>15167.84</v>
      </c>
      <c r="G10" s="19"/>
      <c r="H10" s="10"/>
      <c r="I10" s="10" t="s">
        <v>113</v>
      </c>
      <c r="J10" s="59" t="s">
        <v>117</v>
      </c>
      <c r="K10" s="55" t="s">
        <v>102</v>
      </c>
    </row>
    <row r="11" spans="2:11" ht="34.5" customHeight="1" x14ac:dyDescent="0.25">
      <c r="B11" s="14" t="s">
        <v>25</v>
      </c>
      <c r="C11" s="23" t="s">
        <v>159</v>
      </c>
      <c r="D11" s="24" t="s">
        <v>24</v>
      </c>
      <c r="E11" s="57">
        <v>5</v>
      </c>
      <c r="F11" s="57">
        <v>27668.223000000002</v>
      </c>
      <c r="G11" s="11"/>
      <c r="H11" s="57"/>
      <c r="I11" s="10" t="s">
        <v>114</v>
      </c>
      <c r="J11" s="58" t="s">
        <v>106</v>
      </c>
      <c r="K11" s="55" t="s">
        <v>102</v>
      </c>
    </row>
    <row r="12" spans="2:11" ht="34.5" customHeight="1" x14ac:dyDescent="0.25">
      <c r="B12" s="14" t="s">
        <v>33</v>
      </c>
      <c r="C12" s="23" t="s">
        <v>30</v>
      </c>
      <c r="D12" s="24" t="s">
        <v>24</v>
      </c>
      <c r="E12" s="57">
        <f>2+1</f>
        <v>3</v>
      </c>
      <c r="F12" s="57">
        <v>37856.665000000001</v>
      </c>
      <c r="G12" s="12"/>
      <c r="H12" s="12"/>
      <c r="I12" s="10" t="s">
        <v>115</v>
      </c>
      <c r="J12" s="64" t="s">
        <v>122</v>
      </c>
      <c r="K12" s="55" t="s">
        <v>102</v>
      </c>
    </row>
    <row r="13" spans="2:11" ht="30" customHeight="1" x14ac:dyDescent="0.25">
      <c r="B13" s="14" t="s">
        <v>34</v>
      </c>
      <c r="C13" s="23" t="s">
        <v>31</v>
      </c>
      <c r="D13" s="24" t="s">
        <v>4</v>
      </c>
      <c r="E13" s="57">
        <v>1</v>
      </c>
      <c r="F13" s="57">
        <v>2873.1419999999998</v>
      </c>
      <c r="G13" s="11"/>
      <c r="H13" s="11"/>
      <c r="I13" s="10" t="s">
        <v>98</v>
      </c>
      <c r="J13" s="10" t="s">
        <v>107</v>
      </c>
      <c r="K13" s="55" t="s">
        <v>102</v>
      </c>
    </row>
    <row r="14" spans="2:11" ht="30" customHeight="1" x14ac:dyDescent="0.25">
      <c r="B14" s="14" t="s">
        <v>35</v>
      </c>
      <c r="C14" s="23" t="s">
        <v>32</v>
      </c>
      <c r="D14" s="24" t="s">
        <v>24</v>
      </c>
      <c r="E14" s="57">
        <v>1</v>
      </c>
      <c r="F14" s="57">
        <v>47487.326000000001</v>
      </c>
      <c r="G14" s="11"/>
      <c r="H14" s="57"/>
      <c r="I14" s="76" t="s">
        <v>100</v>
      </c>
      <c r="J14" s="59" t="s">
        <v>117</v>
      </c>
      <c r="K14" s="55" t="s">
        <v>102</v>
      </c>
    </row>
    <row r="15" spans="2:11" ht="32.25" thickBot="1" x14ac:dyDescent="0.3">
      <c r="B15" s="47" t="s">
        <v>37</v>
      </c>
      <c r="C15" s="25" t="s">
        <v>36</v>
      </c>
      <c r="D15" s="26" t="s">
        <v>4</v>
      </c>
      <c r="E15" s="31">
        <v>1650</v>
      </c>
      <c r="F15" s="31">
        <v>28836.618999999999</v>
      </c>
      <c r="G15" s="16"/>
      <c r="H15" s="15"/>
      <c r="I15" s="15"/>
      <c r="J15" s="65" t="s">
        <v>119</v>
      </c>
      <c r="K15" s="17"/>
    </row>
    <row r="16" spans="2:11" ht="31.5" customHeight="1" x14ac:dyDescent="0.25">
      <c r="B16" s="48" t="s">
        <v>5</v>
      </c>
      <c r="C16" s="27" t="s">
        <v>38</v>
      </c>
      <c r="D16" s="28"/>
      <c r="E16" s="29"/>
      <c r="F16" s="29">
        <f>SUM(F17:F19)</f>
        <v>423565.12800000003</v>
      </c>
      <c r="G16" s="49"/>
      <c r="H16" s="50"/>
      <c r="I16" s="50"/>
      <c r="J16" s="50"/>
      <c r="K16" s="46"/>
    </row>
    <row r="17" spans="2:11" ht="14.25" customHeight="1" x14ac:dyDescent="0.25">
      <c r="B17" s="105" t="s">
        <v>6</v>
      </c>
      <c r="C17" s="135" t="s">
        <v>39</v>
      </c>
      <c r="D17" s="24" t="s">
        <v>40</v>
      </c>
      <c r="E17" s="30">
        <v>1</v>
      </c>
      <c r="F17" s="136">
        <v>423565.12800000003</v>
      </c>
      <c r="G17" s="11"/>
      <c r="H17" s="10"/>
      <c r="I17" s="98" t="s">
        <v>113</v>
      </c>
      <c r="J17" s="114" t="s">
        <v>119</v>
      </c>
      <c r="K17" s="13"/>
    </row>
    <row r="18" spans="2:11" ht="14.25" customHeight="1" x14ac:dyDescent="0.25">
      <c r="B18" s="105"/>
      <c r="C18" s="135"/>
      <c r="D18" s="24" t="s">
        <v>41</v>
      </c>
      <c r="E18" s="30">
        <v>1</v>
      </c>
      <c r="F18" s="137"/>
      <c r="G18" s="11"/>
      <c r="H18" s="10"/>
      <c r="I18" s="99"/>
      <c r="J18" s="115"/>
      <c r="K18" s="13"/>
    </row>
    <row r="19" spans="2:11" ht="14.25" customHeight="1" thickBot="1" x14ac:dyDescent="0.3">
      <c r="B19" s="105"/>
      <c r="C19" s="135"/>
      <c r="D19" s="24" t="s">
        <v>42</v>
      </c>
      <c r="E19" s="30">
        <v>1</v>
      </c>
      <c r="F19" s="138"/>
      <c r="G19" s="11"/>
      <c r="H19" s="10"/>
      <c r="I19" s="140"/>
      <c r="J19" s="116"/>
      <c r="K19" s="13"/>
    </row>
    <row r="20" spans="2:11" x14ac:dyDescent="0.25">
      <c r="B20" s="48" t="s">
        <v>7</v>
      </c>
      <c r="C20" s="52" t="s">
        <v>43</v>
      </c>
      <c r="D20" s="52"/>
      <c r="E20" s="53"/>
      <c r="F20" s="29">
        <v>3480233</v>
      </c>
      <c r="G20" s="54"/>
      <c r="H20" s="49"/>
      <c r="I20" s="50"/>
      <c r="J20" s="50"/>
      <c r="K20" s="56"/>
    </row>
    <row r="21" spans="2:11" ht="15.75" customHeight="1" x14ac:dyDescent="0.25">
      <c r="B21" s="104" t="s">
        <v>8</v>
      </c>
      <c r="C21" s="106" t="s">
        <v>44</v>
      </c>
      <c r="D21" s="24" t="s">
        <v>40</v>
      </c>
      <c r="E21" s="57">
        <v>1</v>
      </c>
      <c r="F21" s="80">
        <v>254906.53</v>
      </c>
      <c r="G21" s="12"/>
      <c r="H21" s="12"/>
      <c r="I21" s="95" t="s">
        <v>99</v>
      </c>
      <c r="J21" s="10" t="s">
        <v>118</v>
      </c>
      <c r="K21" s="89" t="s">
        <v>103</v>
      </c>
    </row>
    <row r="22" spans="2:11" ht="15.75" customHeight="1" x14ac:dyDescent="0.25">
      <c r="B22" s="104"/>
      <c r="C22" s="106"/>
      <c r="D22" s="24" t="s">
        <v>41</v>
      </c>
      <c r="E22" s="57">
        <v>1</v>
      </c>
      <c r="F22" s="80">
        <v>2854.953</v>
      </c>
      <c r="G22" s="11"/>
      <c r="H22" s="10"/>
      <c r="I22" s="96"/>
      <c r="J22" s="10" t="s">
        <v>118</v>
      </c>
      <c r="K22" s="90"/>
    </row>
    <row r="23" spans="2:11" x14ac:dyDescent="0.25">
      <c r="B23" s="104"/>
      <c r="C23" s="106"/>
      <c r="D23" s="24" t="s">
        <v>42</v>
      </c>
      <c r="E23" s="57">
        <v>1</v>
      </c>
      <c r="F23" s="80">
        <v>8258.9719999999998</v>
      </c>
      <c r="G23" s="11"/>
      <c r="H23" s="10"/>
      <c r="I23" s="97"/>
      <c r="J23" s="10" t="s">
        <v>118</v>
      </c>
      <c r="K23" s="91"/>
    </row>
    <row r="24" spans="2:11" ht="31.5" customHeight="1" x14ac:dyDescent="0.25">
      <c r="B24" s="81" t="s">
        <v>12</v>
      </c>
      <c r="C24" s="38" t="s">
        <v>45</v>
      </c>
      <c r="D24" s="24" t="s">
        <v>40</v>
      </c>
      <c r="E24" s="57">
        <v>1</v>
      </c>
      <c r="F24" s="80">
        <v>331054.09499999997</v>
      </c>
      <c r="G24" s="11"/>
      <c r="H24" s="10"/>
      <c r="I24" s="76" t="s">
        <v>100</v>
      </c>
      <c r="J24" s="64" t="s">
        <v>119</v>
      </c>
      <c r="K24" s="13"/>
    </row>
    <row r="25" spans="2:11" ht="31.5" x14ac:dyDescent="0.25">
      <c r="B25" s="81" t="s">
        <v>13</v>
      </c>
      <c r="C25" s="33" t="s">
        <v>46</v>
      </c>
      <c r="D25" s="24" t="s">
        <v>47</v>
      </c>
      <c r="E25" s="57">
        <v>1</v>
      </c>
      <c r="F25" s="80">
        <v>404899.94099999999</v>
      </c>
      <c r="G25" s="12"/>
      <c r="H25" s="10"/>
      <c r="I25" s="10"/>
      <c r="J25" s="64" t="s">
        <v>119</v>
      </c>
      <c r="K25" s="13"/>
    </row>
    <row r="26" spans="2:11" hidden="1" x14ac:dyDescent="0.25">
      <c r="B26" s="104" t="s">
        <v>14</v>
      </c>
      <c r="C26" s="113" t="s">
        <v>48</v>
      </c>
      <c r="D26" s="24" t="s">
        <v>40</v>
      </c>
      <c r="E26" s="57">
        <v>1</v>
      </c>
      <c r="F26" s="110">
        <v>645848</v>
      </c>
      <c r="G26" s="11"/>
      <c r="H26" s="10"/>
      <c r="I26" s="95" t="s">
        <v>98</v>
      </c>
      <c r="J26" s="10"/>
      <c r="K26" s="89" t="s">
        <v>103</v>
      </c>
    </row>
    <row r="27" spans="2:11" ht="31.5" hidden="1" customHeight="1" x14ac:dyDescent="0.25">
      <c r="B27" s="104"/>
      <c r="C27" s="113"/>
      <c r="D27" s="24" t="s">
        <v>41</v>
      </c>
      <c r="E27" s="57">
        <v>1</v>
      </c>
      <c r="F27" s="111"/>
      <c r="G27" s="11"/>
      <c r="H27" s="10"/>
      <c r="I27" s="96"/>
      <c r="J27" s="10"/>
      <c r="K27" s="90"/>
    </row>
    <row r="28" spans="2:11" ht="6" hidden="1" customHeight="1" x14ac:dyDescent="0.25">
      <c r="B28" s="104"/>
      <c r="C28" s="113"/>
      <c r="D28" s="24" t="s">
        <v>42</v>
      </c>
      <c r="E28" s="57">
        <v>1</v>
      </c>
      <c r="F28" s="112"/>
      <c r="G28" s="11"/>
      <c r="H28" s="10"/>
      <c r="I28" s="97"/>
      <c r="J28" s="10"/>
      <c r="K28" s="91"/>
    </row>
    <row r="29" spans="2:11" ht="30.75" customHeight="1" x14ac:dyDescent="0.25">
      <c r="B29" s="81"/>
      <c r="C29" s="83" t="s">
        <v>48</v>
      </c>
      <c r="D29" s="24" t="s">
        <v>47</v>
      </c>
      <c r="E29" s="57">
        <v>1</v>
      </c>
      <c r="F29" s="84">
        <v>645847.76199999999</v>
      </c>
      <c r="G29" s="76"/>
      <c r="H29" s="39"/>
      <c r="I29" s="60" t="s">
        <v>98</v>
      </c>
      <c r="J29" s="62" t="s">
        <v>120</v>
      </c>
      <c r="K29" s="75" t="s">
        <v>103</v>
      </c>
    </row>
    <row r="30" spans="2:11" ht="31.5" x14ac:dyDescent="0.25">
      <c r="B30" s="81" t="s">
        <v>49</v>
      </c>
      <c r="C30" s="33" t="s">
        <v>50</v>
      </c>
      <c r="D30" s="24" t="s">
        <v>1</v>
      </c>
      <c r="E30" s="30">
        <v>0.52</v>
      </c>
      <c r="F30" s="80">
        <v>4747.3779999999997</v>
      </c>
      <c r="G30" s="76"/>
      <c r="H30" s="39"/>
      <c r="I30" s="76" t="s">
        <v>100</v>
      </c>
      <c r="J30" s="64" t="s">
        <v>119</v>
      </c>
      <c r="K30" s="18" t="s">
        <v>102</v>
      </c>
    </row>
    <row r="31" spans="2:11" ht="15" customHeight="1" x14ac:dyDescent="0.25">
      <c r="B31" s="104" t="s">
        <v>51</v>
      </c>
      <c r="C31" s="106" t="s">
        <v>52</v>
      </c>
      <c r="D31" s="24" t="s">
        <v>53</v>
      </c>
      <c r="E31" s="30">
        <v>9.0090000000000003</v>
      </c>
      <c r="F31" s="110">
        <v>387734</v>
      </c>
      <c r="G31" s="11"/>
      <c r="H31" s="10"/>
      <c r="I31" s="98" t="s">
        <v>113</v>
      </c>
      <c r="J31" s="98" t="s">
        <v>123</v>
      </c>
      <c r="K31" s="89" t="s">
        <v>104</v>
      </c>
    </row>
    <row r="32" spans="2:11" ht="15" customHeight="1" x14ac:dyDescent="0.25">
      <c r="B32" s="104"/>
      <c r="C32" s="106"/>
      <c r="D32" s="24" t="s">
        <v>41</v>
      </c>
      <c r="E32" s="30"/>
      <c r="F32" s="111"/>
      <c r="G32" s="10"/>
      <c r="H32" s="10"/>
      <c r="I32" s="99"/>
      <c r="J32" s="99"/>
      <c r="K32" s="90"/>
    </row>
    <row r="33" spans="2:11" ht="15" customHeight="1" x14ac:dyDescent="0.25">
      <c r="B33" s="104"/>
      <c r="C33" s="106"/>
      <c r="D33" s="24" t="s">
        <v>42</v>
      </c>
      <c r="E33" s="30"/>
      <c r="F33" s="112"/>
      <c r="G33" s="10"/>
      <c r="H33" s="10"/>
      <c r="I33" s="100"/>
      <c r="J33" s="100"/>
      <c r="K33" s="91"/>
    </row>
    <row r="34" spans="2:11" ht="16.5" customHeight="1" x14ac:dyDescent="0.25">
      <c r="B34" s="104" t="s">
        <v>54</v>
      </c>
      <c r="C34" s="106" t="s">
        <v>55</v>
      </c>
      <c r="D34" s="24" t="s">
        <v>53</v>
      </c>
      <c r="E34" s="30">
        <v>9.0090000000000003</v>
      </c>
      <c r="F34" s="110">
        <v>73153</v>
      </c>
      <c r="G34" s="10"/>
      <c r="H34" s="10"/>
      <c r="I34" s="98" t="s">
        <v>113</v>
      </c>
      <c r="J34" s="98" t="s">
        <v>123</v>
      </c>
      <c r="K34" s="89" t="s">
        <v>104</v>
      </c>
    </row>
    <row r="35" spans="2:11" ht="16.5" customHeight="1" x14ac:dyDescent="0.25">
      <c r="B35" s="104"/>
      <c r="C35" s="106"/>
      <c r="D35" s="24" t="s">
        <v>41</v>
      </c>
      <c r="E35" s="30"/>
      <c r="F35" s="111"/>
      <c r="G35" s="10"/>
      <c r="H35" s="10"/>
      <c r="I35" s="99"/>
      <c r="J35" s="99"/>
      <c r="K35" s="90"/>
    </row>
    <row r="36" spans="2:11" ht="16.5" customHeight="1" x14ac:dyDescent="0.25">
      <c r="B36" s="104"/>
      <c r="C36" s="106"/>
      <c r="D36" s="24" t="s">
        <v>42</v>
      </c>
      <c r="E36" s="30"/>
      <c r="F36" s="112"/>
      <c r="G36" s="10"/>
      <c r="H36" s="10"/>
      <c r="I36" s="100"/>
      <c r="J36" s="100"/>
      <c r="K36" s="91"/>
    </row>
    <row r="37" spans="2:11" ht="29.25" customHeight="1" x14ac:dyDescent="0.25">
      <c r="B37" s="104" t="s">
        <v>56</v>
      </c>
      <c r="C37" s="106" t="s">
        <v>57</v>
      </c>
      <c r="D37" s="24" t="s">
        <v>53</v>
      </c>
      <c r="E37" s="107" t="s">
        <v>58</v>
      </c>
      <c r="F37" s="103">
        <v>63200.701000000001</v>
      </c>
      <c r="G37" s="10"/>
      <c r="H37" s="57"/>
      <c r="I37" s="98" t="s">
        <v>111</v>
      </c>
      <c r="J37" s="66" t="s">
        <v>108</v>
      </c>
      <c r="K37" s="89" t="s">
        <v>104</v>
      </c>
    </row>
    <row r="38" spans="2:11" ht="15" customHeight="1" x14ac:dyDescent="0.25">
      <c r="B38" s="104"/>
      <c r="C38" s="106"/>
      <c r="D38" s="24" t="s">
        <v>41</v>
      </c>
      <c r="E38" s="108"/>
      <c r="F38" s="103"/>
      <c r="G38" s="10"/>
      <c r="H38" s="63"/>
      <c r="I38" s="99"/>
      <c r="J38" s="63" t="s">
        <v>118</v>
      </c>
      <c r="K38" s="90"/>
    </row>
    <row r="39" spans="2:11" ht="11.25" customHeight="1" x14ac:dyDescent="0.25">
      <c r="B39" s="104"/>
      <c r="C39" s="106"/>
      <c r="D39" s="24" t="s">
        <v>42</v>
      </c>
      <c r="E39" s="109"/>
      <c r="F39" s="103"/>
      <c r="G39" s="10"/>
      <c r="H39" s="63"/>
      <c r="I39" s="100"/>
      <c r="J39" s="67" t="s">
        <v>121</v>
      </c>
      <c r="K39" s="91"/>
    </row>
    <row r="40" spans="2:11" ht="31.5" customHeight="1" x14ac:dyDescent="0.25">
      <c r="B40" s="104" t="s">
        <v>59</v>
      </c>
      <c r="C40" s="102" t="s">
        <v>60</v>
      </c>
      <c r="D40" s="24" t="s">
        <v>40</v>
      </c>
      <c r="E40" s="57">
        <v>1</v>
      </c>
      <c r="F40" s="103">
        <f>65683.2+2128.14+735.65</f>
        <v>68546.989999999991</v>
      </c>
      <c r="G40" s="10"/>
      <c r="H40" s="61"/>
      <c r="I40" s="98" t="s">
        <v>100</v>
      </c>
      <c r="J40" s="10" t="s">
        <v>109</v>
      </c>
      <c r="K40" s="89" t="s">
        <v>103</v>
      </c>
    </row>
    <row r="41" spans="2:11" ht="19.5" customHeight="1" x14ac:dyDescent="0.25">
      <c r="B41" s="104"/>
      <c r="C41" s="102"/>
      <c r="D41" s="24" t="s">
        <v>41</v>
      </c>
      <c r="E41" s="57">
        <v>1</v>
      </c>
      <c r="F41" s="103"/>
      <c r="G41" s="10"/>
      <c r="H41" s="10"/>
      <c r="I41" s="99"/>
      <c r="J41" s="10" t="s">
        <v>118</v>
      </c>
      <c r="K41" s="90"/>
    </row>
    <row r="42" spans="2:11" ht="9.75" customHeight="1" x14ac:dyDescent="0.25">
      <c r="B42" s="104"/>
      <c r="C42" s="102"/>
      <c r="D42" s="24" t="s">
        <v>42</v>
      </c>
      <c r="E42" s="57">
        <v>1</v>
      </c>
      <c r="F42" s="103"/>
      <c r="G42" s="10"/>
      <c r="H42" s="10"/>
      <c r="I42" s="100"/>
      <c r="J42" s="10" t="s">
        <v>121</v>
      </c>
      <c r="K42" s="91"/>
    </row>
    <row r="43" spans="2:11" x14ac:dyDescent="0.25">
      <c r="B43" s="104" t="s">
        <v>61</v>
      </c>
      <c r="C43" s="102" t="s">
        <v>62</v>
      </c>
      <c r="D43" s="24" t="s">
        <v>40</v>
      </c>
      <c r="E43" s="57">
        <v>1</v>
      </c>
      <c r="F43" s="103">
        <f>'[1]ИП 22.06.20г.для печати'!$F$48+'[1]ИП 22.06.20г.для печати'!$F$49+'[1]ИП 22.06.20г.для печати'!$F$50</f>
        <v>130363.23000000001</v>
      </c>
      <c r="G43" s="10"/>
      <c r="H43" s="10"/>
      <c r="I43" s="98" t="s">
        <v>99</v>
      </c>
      <c r="J43" s="10" t="s">
        <v>118</v>
      </c>
      <c r="K43" s="89" t="s">
        <v>101</v>
      </c>
    </row>
    <row r="44" spans="2:11" x14ac:dyDescent="0.25">
      <c r="B44" s="104"/>
      <c r="C44" s="102"/>
      <c r="D44" s="24" t="s">
        <v>41</v>
      </c>
      <c r="E44" s="57">
        <v>1</v>
      </c>
      <c r="F44" s="103"/>
      <c r="G44" s="10"/>
      <c r="H44" s="10"/>
      <c r="I44" s="99"/>
      <c r="J44" s="10" t="s">
        <v>118</v>
      </c>
      <c r="K44" s="90"/>
    </row>
    <row r="45" spans="2:11" ht="12.75" customHeight="1" x14ac:dyDescent="0.25">
      <c r="B45" s="104"/>
      <c r="C45" s="102"/>
      <c r="D45" s="24" t="s">
        <v>42</v>
      </c>
      <c r="E45" s="57">
        <v>1</v>
      </c>
      <c r="F45" s="103"/>
      <c r="G45" s="10"/>
      <c r="H45" s="10"/>
      <c r="I45" s="100"/>
      <c r="J45" s="10" t="s">
        <v>118</v>
      </c>
      <c r="K45" s="91"/>
    </row>
    <row r="46" spans="2:11" ht="30.75" customHeight="1" x14ac:dyDescent="0.25">
      <c r="B46" s="104" t="s">
        <v>63</v>
      </c>
      <c r="C46" s="102" t="s">
        <v>64</v>
      </c>
      <c r="D46" s="24" t="s">
        <v>40</v>
      </c>
      <c r="E46" s="57">
        <v>1</v>
      </c>
      <c r="F46" s="103">
        <f>'[1]ИП 22.06.20г.для печати'!$F$54+'[1]ИП 22.06.20г.для печати'!$F$55+'[1]ИП 22.06.20г.для печати'!$F$56</f>
        <v>82238.2</v>
      </c>
      <c r="G46" s="10"/>
      <c r="H46" s="61"/>
      <c r="I46" s="92" t="s">
        <v>98</v>
      </c>
      <c r="J46" s="10" t="s">
        <v>110</v>
      </c>
      <c r="K46" s="89" t="s">
        <v>103</v>
      </c>
    </row>
    <row r="47" spans="2:11" ht="15" customHeight="1" x14ac:dyDescent="0.25">
      <c r="B47" s="104"/>
      <c r="C47" s="102"/>
      <c r="D47" s="24" t="s">
        <v>41</v>
      </c>
      <c r="E47" s="57">
        <v>1</v>
      </c>
      <c r="F47" s="103"/>
      <c r="G47" s="10"/>
      <c r="H47" s="10"/>
      <c r="I47" s="93"/>
      <c r="J47" s="10" t="s">
        <v>118</v>
      </c>
      <c r="K47" s="90"/>
    </row>
    <row r="48" spans="2:11" ht="15" customHeight="1" x14ac:dyDescent="0.25">
      <c r="B48" s="104"/>
      <c r="C48" s="102"/>
      <c r="D48" s="24" t="s">
        <v>42</v>
      </c>
      <c r="E48" s="57">
        <v>1</v>
      </c>
      <c r="F48" s="103"/>
      <c r="G48" s="10"/>
      <c r="H48" s="10"/>
      <c r="I48" s="94"/>
      <c r="J48" s="64" t="s">
        <v>121</v>
      </c>
      <c r="K48" s="91"/>
    </row>
    <row r="49" spans="2:11" ht="14.25" customHeight="1" x14ac:dyDescent="0.25">
      <c r="B49" s="104" t="s">
        <v>65</v>
      </c>
      <c r="C49" s="102" t="s">
        <v>66</v>
      </c>
      <c r="D49" s="24" t="s">
        <v>40</v>
      </c>
      <c r="E49" s="57">
        <v>1</v>
      </c>
      <c r="F49" s="103">
        <f>'[1]ИП 22.06.20г.для печати'!$F$57+'[1]ИП 22.06.20г.для печати'!$F$58+'[1]ИП 22.06.20г.для печати'!$F$59</f>
        <v>79465.11</v>
      </c>
      <c r="G49" s="10"/>
      <c r="H49" s="10"/>
      <c r="I49" s="98" t="s">
        <v>100</v>
      </c>
      <c r="J49" s="64" t="s">
        <v>121</v>
      </c>
      <c r="K49" s="89" t="s">
        <v>102</v>
      </c>
    </row>
    <row r="50" spans="2:11" ht="14.25" customHeight="1" x14ac:dyDescent="0.25">
      <c r="B50" s="104"/>
      <c r="C50" s="102"/>
      <c r="D50" s="24" t="s">
        <v>41</v>
      </c>
      <c r="E50" s="57">
        <v>1</v>
      </c>
      <c r="F50" s="103"/>
      <c r="G50" s="10"/>
      <c r="H50" s="10"/>
      <c r="I50" s="99"/>
      <c r="J50" s="10" t="s">
        <v>118</v>
      </c>
      <c r="K50" s="90"/>
    </row>
    <row r="51" spans="2:11" ht="14.25" customHeight="1" x14ac:dyDescent="0.25">
      <c r="B51" s="104"/>
      <c r="C51" s="102"/>
      <c r="D51" s="24" t="s">
        <v>42</v>
      </c>
      <c r="E51" s="57">
        <v>1</v>
      </c>
      <c r="F51" s="103"/>
      <c r="G51" s="10"/>
      <c r="H51" s="10"/>
      <c r="I51" s="100"/>
      <c r="J51" s="64" t="s">
        <v>121</v>
      </c>
      <c r="K51" s="91"/>
    </row>
    <row r="52" spans="2:11" ht="36.75" customHeight="1" x14ac:dyDescent="0.25">
      <c r="B52" s="81" t="s">
        <v>67</v>
      </c>
      <c r="C52" s="79" t="s">
        <v>68</v>
      </c>
      <c r="D52" s="24" t="s">
        <v>40</v>
      </c>
      <c r="E52" s="57">
        <v>1</v>
      </c>
      <c r="F52" s="80">
        <f>129047.98+4181.15+1445.34</f>
        <v>134674.47</v>
      </c>
      <c r="G52" s="10"/>
      <c r="H52" s="10"/>
      <c r="I52" s="98" t="s">
        <v>116</v>
      </c>
      <c r="J52" s="10" t="s">
        <v>119</v>
      </c>
      <c r="K52" s="13" t="s">
        <v>102</v>
      </c>
    </row>
    <row r="53" spans="2:11" ht="15.75" hidden="1" customHeight="1" x14ac:dyDescent="0.25">
      <c r="B53" s="81"/>
      <c r="C53" s="34" t="s">
        <v>69</v>
      </c>
      <c r="D53" s="24" t="s">
        <v>4</v>
      </c>
      <c r="E53" s="57">
        <v>1</v>
      </c>
      <c r="F53" s="80"/>
      <c r="G53" s="10"/>
      <c r="H53" s="10"/>
      <c r="I53" s="99"/>
      <c r="J53" s="10"/>
      <c r="K53" s="13"/>
    </row>
    <row r="54" spans="2:11" ht="15.75" hidden="1" customHeight="1" x14ac:dyDescent="0.25">
      <c r="B54" s="81"/>
      <c r="C54" s="34" t="s">
        <v>70</v>
      </c>
      <c r="D54" s="24" t="s">
        <v>4</v>
      </c>
      <c r="E54" s="57">
        <v>1</v>
      </c>
      <c r="F54" s="80"/>
      <c r="G54" s="10"/>
      <c r="H54" s="10"/>
      <c r="I54" s="100"/>
      <c r="J54" s="10"/>
      <c r="K54" s="13"/>
    </row>
    <row r="55" spans="2:11" hidden="1" x14ac:dyDescent="0.25">
      <c r="B55" s="81"/>
      <c r="C55" s="34" t="s">
        <v>71</v>
      </c>
      <c r="D55" s="24" t="s">
        <v>4</v>
      </c>
      <c r="E55" s="57">
        <v>1</v>
      </c>
      <c r="F55" s="80"/>
      <c r="G55" s="10"/>
      <c r="H55" s="10"/>
      <c r="I55" s="10"/>
      <c r="J55" s="10"/>
      <c r="K55" s="13"/>
    </row>
    <row r="56" spans="2:11" hidden="1" x14ac:dyDescent="0.25">
      <c r="B56" s="81"/>
      <c r="C56" s="34" t="s">
        <v>72</v>
      </c>
      <c r="D56" s="24" t="s">
        <v>4</v>
      </c>
      <c r="E56" s="57">
        <v>1</v>
      </c>
      <c r="F56" s="80"/>
      <c r="G56" s="10"/>
      <c r="H56" s="10"/>
      <c r="I56" s="10"/>
      <c r="J56" s="10"/>
      <c r="K56" s="13"/>
    </row>
    <row r="57" spans="2:11" hidden="1" x14ac:dyDescent="0.25">
      <c r="B57" s="81"/>
      <c r="C57" s="34" t="s">
        <v>73</v>
      </c>
      <c r="D57" s="24" t="s">
        <v>4</v>
      </c>
      <c r="E57" s="57">
        <v>1</v>
      </c>
      <c r="F57" s="80"/>
      <c r="G57" s="10"/>
      <c r="H57" s="10"/>
      <c r="I57" s="10"/>
      <c r="J57" s="10"/>
      <c r="K57" s="13"/>
    </row>
    <row r="58" spans="2:11" hidden="1" x14ac:dyDescent="0.25">
      <c r="B58" s="81"/>
      <c r="C58" s="34" t="s">
        <v>74</v>
      </c>
      <c r="D58" s="24" t="s">
        <v>4</v>
      </c>
      <c r="E58" s="57">
        <v>1</v>
      </c>
      <c r="F58" s="80"/>
      <c r="G58" s="10"/>
      <c r="H58" s="10"/>
      <c r="I58" s="10"/>
      <c r="J58" s="10"/>
      <c r="K58" s="13"/>
    </row>
    <row r="59" spans="2:11" hidden="1" x14ac:dyDescent="0.25">
      <c r="B59" s="81"/>
      <c r="C59" s="34" t="s">
        <v>75</v>
      </c>
      <c r="D59" s="24" t="s">
        <v>4</v>
      </c>
      <c r="E59" s="57">
        <v>1</v>
      </c>
      <c r="F59" s="80"/>
      <c r="G59" s="10"/>
      <c r="H59" s="10"/>
      <c r="I59" s="10"/>
      <c r="J59" s="10"/>
      <c r="K59" s="13"/>
    </row>
    <row r="60" spans="2:11" hidden="1" x14ac:dyDescent="0.25">
      <c r="B60" s="81"/>
      <c r="C60" s="34" t="s">
        <v>76</v>
      </c>
      <c r="D60" s="24" t="s">
        <v>4</v>
      </c>
      <c r="E60" s="57">
        <v>1</v>
      </c>
      <c r="F60" s="80"/>
      <c r="G60" s="10"/>
      <c r="H60" s="10"/>
      <c r="I60" s="10"/>
      <c r="J60" s="10"/>
      <c r="K60" s="13"/>
    </row>
    <row r="61" spans="2:11" ht="21.75" hidden="1" customHeight="1" x14ac:dyDescent="0.25">
      <c r="B61" s="81"/>
      <c r="C61" s="34" t="s">
        <v>77</v>
      </c>
      <c r="D61" s="24" t="s">
        <v>4</v>
      </c>
      <c r="E61" s="57">
        <v>1</v>
      </c>
      <c r="F61" s="80"/>
      <c r="G61" s="10"/>
      <c r="H61" s="10"/>
      <c r="I61" s="10"/>
      <c r="J61" s="10"/>
      <c r="K61" s="13"/>
    </row>
    <row r="62" spans="2:11" ht="2.25" hidden="1" customHeight="1" x14ac:dyDescent="0.25">
      <c r="B62" s="81"/>
      <c r="C62" s="34" t="s">
        <v>78</v>
      </c>
      <c r="D62" s="24" t="s">
        <v>4</v>
      </c>
      <c r="E62" s="57">
        <v>1</v>
      </c>
      <c r="F62" s="80"/>
      <c r="G62" s="10"/>
      <c r="H62" s="10"/>
      <c r="I62" s="10"/>
      <c r="J62" s="10"/>
      <c r="K62" s="13"/>
    </row>
    <row r="63" spans="2:11" x14ac:dyDescent="0.25">
      <c r="B63" s="105" t="s">
        <v>79</v>
      </c>
      <c r="C63" s="106" t="s">
        <v>80</v>
      </c>
      <c r="D63" s="24" t="s">
        <v>40</v>
      </c>
      <c r="E63" s="57">
        <v>1</v>
      </c>
      <c r="F63" s="103">
        <f>126444.16+4066.79+1416.17</f>
        <v>131927.12</v>
      </c>
      <c r="G63" s="10"/>
      <c r="H63" s="10"/>
      <c r="I63" s="98" t="s">
        <v>116</v>
      </c>
      <c r="J63" s="64" t="s">
        <v>121</v>
      </c>
      <c r="K63" s="89" t="s">
        <v>105</v>
      </c>
    </row>
    <row r="64" spans="2:11" ht="31.5" x14ac:dyDescent="0.25">
      <c r="B64" s="105"/>
      <c r="C64" s="106"/>
      <c r="D64" s="24" t="s">
        <v>41</v>
      </c>
      <c r="E64" s="57">
        <v>1</v>
      </c>
      <c r="F64" s="103"/>
      <c r="G64" s="10"/>
      <c r="H64" s="10"/>
      <c r="I64" s="99"/>
      <c r="J64" s="10" t="s">
        <v>120</v>
      </c>
      <c r="K64" s="90"/>
    </row>
    <row r="65" spans="2:11" ht="31.5" x14ac:dyDescent="0.25">
      <c r="B65" s="105"/>
      <c r="C65" s="106"/>
      <c r="D65" s="24" t="s">
        <v>42</v>
      </c>
      <c r="E65" s="57">
        <v>1</v>
      </c>
      <c r="F65" s="103"/>
      <c r="G65" s="10"/>
      <c r="H65" s="10"/>
      <c r="I65" s="100"/>
      <c r="J65" s="10" t="s">
        <v>120</v>
      </c>
      <c r="K65" s="91"/>
    </row>
    <row r="66" spans="2:11" hidden="1" x14ac:dyDescent="0.25">
      <c r="B66" s="82"/>
      <c r="C66" s="35" t="s">
        <v>81</v>
      </c>
      <c r="D66" s="24" t="s">
        <v>4</v>
      </c>
      <c r="E66" s="36">
        <v>1</v>
      </c>
      <c r="F66" s="80"/>
      <c r="G66" s="10"/>
      <c r="H66" s="10"/>
      <c r="I66" s="10"/>
      <c r="J66" s="10"/>
      <c r="K66" s="13"/>
    </row>
    <row r="67" spans="2:11" hidden="1" x14ac:dyDescent="0.25">
      <c r="B67" s="82"/>
      <c r="C67" s="35" t="s">
        <v>82</v>
      </c>
      <c r="D67" s="24" t="s">
        <v>4</v>
      </c>
      <c r="E67" s="36">
        <v>1</v>
      </c>
      <c r="F67" s="80"/>
      <c r="G67" s="10"/>
      <c r="H67" s="10"/>
      <c r="I67" s="10"/>
      <c r="J67" s="10"/>
      <c r="K67" s="13"/>
    </row>
    <row r="68" spans="2:11" hidden="1" x14ac:dyDescent="0.25">
      <c r="B68" s="82"/>
      <c r="C68" s="35" t="s">
        <v>83</v>
      </c>
      <c r="D68" s="24" t="s">
        <v>4</v>
      </c>
      <c r="E68" s="36">
        <v>1</v>
      </c>
      <c r="F68" s="80"/>
      <c r="G68" s="10"/>
      <c r="H68" s="10"/>
      <c r="I68" s="10"/>
      <c r="J68" s="10"/>
      <c r="K68" s="13"/>
    </row>
    <row r="69" spans="2:11" hidden="1" x14ac:dyDescent="0.25">
      <c r="B69" s="82"/>
      <c r="C69" s="35" t="s">
        <v>84</v>
      </c>
      <c r="D69" s="24" t="s">
        <v>4</v>
      </c>
      <c r="E69" s="36">
        <v>1</v>
      </c>
      <c r="F69" s="80"/>
      <c r="G69" s="10"/>
      <c r="H69" s="10"/>
      <c r="I69" s="10"/>
      <c r="J69" s="10"/>
      <c r="K69" s="13"/>
    </row>
    <row r="70" spans="2:11" hidden="1" x14ac:dyDescent="0.25">
      <c r="B70" s="82"/>
      <c r="C70" s="35" t="s">
        <v>85</v>
      </c>
      <c r="D70" s="24" t="s">
        <v>4</v>
      </c>
      <c r="E70" s="36">
        <v>1</v>
      </c>
      <c r="F70" s="80"/>
      <c r="G70" s="10"/>
      <c r="H70" s="10"/>
      <c r="I70" s="10"/>
      <c r="J70" s="10"/>
      <c r="K70" s="13"/>
    </row>
    <row r="71" spans="2:11" hidden="1" x14ac:dyDescent="0.25">
      <c r="B71" s="82"/>
      <c r="C71" s="35" t="s">
        <v>86</v>
      </c>
      <c r="D71" s="24" t="s">
        <v>4</v>
      </c>
      <c r="E71" s="36">
        <v>1</v>
      </c>
      <c r="F71" s="80"/>
      <c r="G71" s="10"/>
      <c r="H71" s="10"/>
      <c r="I71" s="10"/>
      <c r="J71" s="10"/>
      <c r="K71" s="13"/>
    </row>
    <row r="72" spans="2:11" hidden="1" x14ac:dyDescent="0.25">
      <c r="B72" s="82"/>
      <c r="C72" s="35" t="s">
        <v>87</v>
      </c>
      <c r="D72" s="24" t="s">
        <v>4</v>
      </c>
      <c r="E72" s="36">
        <v>1</v>
      </c>
      <c r="F72" s="80"/>
      <c r="G72" s="10"/>
      <c r="H72" s="10"/>
      <c r="I72" s="10"/>
      <c r="J72" s="10"/>
      <c r="K72" s="13"/>
    </row>
    <row r="73" spans="2:11" hidden="1" x14ac:dyDescent="0.25">
      <c r="B73" s="82"/>
      <c r="C73" s="35" t="s">
        <v>88</v>
      </c>
      <c r="D73" s="24" t="s">
        <v>4</v>
      </c>
      <c r="E73" s="36">
        <v>1</v>
      </c>
      <c r="F73" s="80"/>
      <c r="G73" s="10"/>
      <c r="H73" s="10"/>
      <c r="I73" s="10"/>
      <c r="J73" s="10"/>
      <c r="K73" s="13"/>
    </row>
    <row r="74" spans="2:11" ht="31.5" x14ac:dyDescent="0.25">
      <c r="B74" s="78" t="s">
        <v>89</v>
      </c>
      <c r="C74" s="37" t="s">
        <v>90</v>
      </c>
      <c r="D74" s="24" t="s">
        <v>4</v>
      </c>
      <c r="E74" s="24">
        <v>1</v>
      </c>
      <c r="F74" s="80">
        <v>133960.29800000001</v>
      </c>
      <c r="G74" s="10"/>
      <c r="H74" s="10"/>
      <c r="I74" s="10" t="s">
        <v>99</v>
      </c>
      <c r="J74" s="10" t="s">
        <v>119</v>
      </c>
      <c r="K74" s="13" t="s">
        <v>102</v>
      </c>
    </row>
    <row r="75" spans="2:11" ht="33.75" customHeight="1" x14ac:dyDescent="0.25">
      <c r="B75" s="78" t="s">
        <v>91</v>
      </c>
      <c r="C75" s="37" t="s">
        <v>92</v>
      </c>
      <c r="D75" s="24"/>
      <c r="E75" s="24"/>
      <c r="F75" s="80">
        <f>69888.576+2264.39+782.752</f>
        <v>72935.717999999993</v>
      </c>
      <c r="G75" s="10"/>
      <c r="H75" s="10"/>
      <c r="I75" s="10" t="s">
        <v>113</v>
      </c>
      <c r="J75" s="10" t="s">
        <v>119</v>
      </c>
      <c r="K75" s="13" t="s">
        <v>105</v>
      </c>
    </row>
    <row r="76" spans="2:11" ht="31.5" x14ac:dyDescent="0.25">
      <c r="B76" s="78" t="s">
        <v>93</v>
      </c>
      <c r="C76" s="33" t="s">
        <v>94</v>
      </c>
      <c r="D76" s="24" t="s">
        <v>4</v>
      </c>
      <c r="E76" s="57">
        <v>1</v>
      </c>
      <c r="F76" s="80">
        <v>77774.698999999993</v>
      </c>
      <c r="G76" s="10"/>
      <c r="H76" s="10"/>
      <c r="I76" s="10" t="s">
        <v>98</v>
      </c>
      <c r="J76" s="10" t="s">
        <v>119</v>
      </c>
      <c r="K76" s="13" t="s">
        <v>102</v>
      </c>
    </row>
    <row r="77" spans="2:11" ht="13.5" customHeight="1" x14ac:dyDescent="0.25">
      <c r="B77" s="101" t="s">
        <v>95</v>
      </c>
      <c r="C77" s="102" t="s">
        <v>96</v>
      </c>
      <c r="D77" s="24" t="s">
        <v>40</v>
      </c>
      <c r="E77" s="57">
        <v>1</v>
      </c>
      <c r="F77" s="103">
        <v>391689.397</v>
      </c>
      <c r="G77" s="10"/>
      <c r="H77" s="10"/>
      <c r="I77" s="98" t="s">
        <v>113</v>
      </c>
      <c r="J77" s="98" t="s">
        <v>120</v>
      </c>
      <c r="K77" s="89" t="s">
        <v>103</v>
      </c>
    </row>
    <row r="78" spans="2:11" ht="12.75" customHeight="1" x14ac:dyDescent="0.25">
      <c r="B78" s="101"/>
      <c r="C78" s="102"/>
      <c r="D78" s="24" t="s">
        <v>41</v>
      </c>
      <c r="E78" s="57">
        <v>1</v>
      </c>
      <c r="F78" s="103"/>
      <c r="G78" s="10"/>
      <c r="H78" s="10"/>
      <c r="I78" s="99"/>
      <c r="J78" s="99"/>
      <c r="K78" s="90"/>
    </row>
    <row r="79" spans="2:11" ht="11.25" customHeight="1" x14ac:dyDescent="0.25">
      <c r="B79" s="101"/>
      <c r="C79" s="102"/>
      <c r="D79" s="24" t="s">
        <v>42</v>
      </c>
      <c r="E79" s="57">
        <v>1</v>
      </c>
      <c r="F79" s="103"/>
      <c r="G79" s="10"/>
      <c r="H79" s="10"/>
      <c r="I79" s="100"/>
      <c r="J79" s="100"/>
      <c r="K79" s="91"/>
    </row>
    <row r="80" spans="2:11" ht="32.25" customHeight="1" x14ac:dyDescent="0.25">
      <c r="B80" s="51">
        <v>4</v>
      </c>
      <c r="C80" s="40" t="s">
        <v>97</v>
      </c>
      <c r="D80" s="41"/>
      <c r="E80" s="32"/>
      <c r="F80" s="32">
        <v>363628.78844486497</v>
      </c>
      <c r="G80" s="77"/>
      <c r="H80" s="77"/>
      <c r="I80" s="77"/>
      <c r="J80" s="1"/>
      <c r="K80" s="9"/>
    </row>
    <row r="81" spans="2:11" ht="47.25" x14ac:dyDescent="0.25">
      <c r="B81" s="78" t="s">
        <v>141</v>
      </c>
      <c r="C81" s="20" t="s">
        <v>124</v>
      </c>
      <c r="D81" s="21" t="s">
        <v>125</v>
      </c>
      <c r="E81" s="68">
        <v>1</v>
      </c>
      <c r="F81" s="80">
        <v>10552.26</v>
      </c>
      <c r="G81" s="10"/>
      <c r="H81" s="10"/>
      <c r="I81" s="10" t="s">
        <v>113</v>
      </c>
      <c r="J81" s="86" t="s">
        <v>120</v>
      </c>
      <c r="K81" s="9" t="s">
        <v>103</v>
      </c>
    </row>
    <row r="82" spans="2:11" x14ac:dyDescent="0.25">
      <c r="B82" s="78" t="s">
        <v>142</v>
      </c>
      <c r="C82" s="37" t="s">
        <v>126</v>
      </c>
      <c r="D82" s="21" t="s">
        <v>125</v>
      </c>
      <c r="E82" s="68">
        <v>1</v>
      </c>
      <c r="F82" s="80">
        <v>5982.59</v>
      </c>
      <c r="G82" s="10"/>
      <c r="H82" s="10"/>
      <c r="I82" s="10" t="s">
        <v>157</v>
      </c>
      <c r="J82" s="87"/>
      <c r="K82" s="9" t="s">
        <v>103</v>
      </c>
    </row>
    <row r="83" spans="2:11" ht="47.25" x14ac:dyDescent="0.25">
      <c r="B83" s="78" t="s">
        <v>143</v>
      </c>
      <c r="C83" s="83" t="s">
        <v>127</v>
      </c>
      <c r="D83" s="21" t="s">
        <v>125</v>
      </c>
      <c r="E83" s="68">
        <v>1</v>
      </c>
      <c r="F83" s="80">
        <v>13126.74</v>
      </c>
      <c r="G83" s="10"/>
      <c r="H83" s="10"/>
      <c r="I83" s="10" t="s">
        <v>113</v>
      </c>
      <c r="J83" s="87"/>
      <c r="K83" s="9" t="s">
        <v>103</v>
      </c>
    </row>
    <row r="84" spans="2:11" ht="47.25" x14ac:dyDescent="0.25">
      <c r="B84" s="78" t="s">
        <v>144</v>
      </c>
      <c r="C84" s="83" t="s">
        <v>128</v>
      </c>
      <c r="D84" s="21" t="s">
        <v>125</v>
      </c>
      <c r="E84" s="68">
        <v>1</v>
      </c>
      <c r="F84" s="80">
        <v>46295.81</v>
      </c>
      <c r="G84" s="10"/>
      <c r="H84" s="10"/>
      <c r="I84" s="10" t="s">
        <v>113</v>
      </c>
      <c r="J84" s="87"/>
      <c r="K84" s="9" t="s">
        <v>103</v>
      </c>
    </row>
    <row r="85" spans="2:11" x14ac:dyDescent="0.25">
      <c r="B85" s="78" t="s">
        <v>145</v>
      </c>
      <c r="C85" s="83" t="s">
        <v>129</v>
      </c>
      <c r="D85" s="21" t="s">
        <v>125</v>
      </c>
      <c r="E85" s="68">
        <v>1</v>
      </c>
      <c r="F85" s="80">
        <v>1778.73</v>
      </c>
      <c r="G85" s="10"/>
      <c r="H85" s="10"/>
      <c r="I85" s="10" t="s">
        <v>99</v>
      </c>
      <c r="J85" s="87"/>
      <c r="K85" s="9" t="s">
        <v>103</v>
      </c>
    </row>
    <row r="86" spans="2:11" x14ac:dyDescent="0.25">
      <c r="B86" s="78" t="s">
        <v>146</v>
      </c>
      <c r="C86" s="83" t="s">
        <v>130</v>
      </c>
      <c r="D86" s="21" t="s">
        <v>125</v>
      </c>
      <c r="E86" s="68">
        <v>1</v>
      </c>
      <c r="F86" s="80">
        <v>2816.66</v>
      </c>
      <c r="G86" s="10"/>
      <c r="H86" s="10"/>
      <c r="I86" s="10" t="s">
        <v>98</v>
      </c>
      <c r="J86" s="87"/>
      <c r="K86" s="9" t="s">
        <v>103</v>
      </c>
    </row>
    <row r="87" spans="2:11" x14ac:dyDescent="0.25">
      <c r="B87" s="78" t="s">
        <v>147</v>
      </c>
      <c r="C87" s="83" t="s">
        <v>131</v>
      </c>
      <c r="D87" s="21" t="s">
        <v>125</v>
      </c>
      <c r="E87" s="68">
        <v>1</v>
      </c>
      <c r="F87" s="80">
        <v>6782.29</v>
      </c>
      <c r="G87" s="10"/>
      <c r="H87" s="10"/>
      <c r="I87" s="10" t="s">
        <v>157</v>
      </c>
      <c r="J87" s="87"/>
      <c r="K87" s="9" t="s">
        <v>103</v>
      </c>
    </row>
    <row r="88" spans="2:11" ht="47.25" x14ac:dyDescent="0.25">
      <c r="B88" s="78" t="s">
        <v>148</v>
      </c>
      <c r="C88" s="83" t="s">
        <v>132</v>
      </c>
      <c r="D88" s="21" t="s">
        <v>125</v>
      </c>
      <c r="E88" s="68">
        <v>1</v>
      </c>
      <c r="F88" s="80">
        <v>5560.1</v>
      </c>
      <c r="G88" s="10"/>
      <c r="H88" s="10"/>
      <c r="I88" s="10" t="s">
        <v>113</v>
      </c>
      <c r="J88" s="87"/>
      <c r="K88" s="9" t="s">
        <v>103</v>
      </c>
    </row>
    <row r="89" spans="2:11" ht="47.25" x14ac:dyDescent="0.25">
      <c r="B89" s="78" t="s">
        <v>149</v>
      </c>
      <c r="C89" s="83" t="s">
        <v>133</v>
      </c>
      <c r="D89" s="21" t="s">
        <v>125</v>
      </c>
      <c r="E89" s="68">
        <v>1</v>
      </c>
      <c r="F89" s="80">
        <v>6884.49</v>
      </c>
      <c r="G89" s="10"/>
      <c r="H89" s="68"/>
      <c r="I89" s="10" t="s">
        <v>113</v>
      </c>
      <c r="J89" s="87"/>
      <c r="K89" s="9" t="s">
        <v>103</v>
      </c>
    </row>
    <row r="90" spans="2:11" ht="47.25" x14ac:dyDescent="0.25">
      <c r="B90" s="78" t="s">
        <v>150</v>
      </c>
      <c r="C90" s="83" t="s">
        <v>134</v>
      </c>
      <c r="D90" s="21" t="s">
        <v>125</v>
      </c>
      <c r="E90" s="68">
        <v>1</v>
      </c>
      <c r="F90" s="80">
        <v>43794.67</v>
      </c>
      <c r="G90" s="10"/>
      <c r="H90" s="10"/>
      <c r="I90" s="10" t="s">
        <v>113</v>
      </c>
      <c r="J90" s="87"/>
      <c r="K90" s="9" t="s">
        <v>103</v>
      </c>
    </row>
    <row r="91" spans="2:11" ht="47.25" x14ac:dyDescent="0.25">
      <c r="B91" s="78" t="s">
        <v>151</v>
      </c>
      <c r="C91" s="83" t="s">
        <v>135</v>
      </c>
      <c r="D91" s="21" t="s">
        <v>125</v>
      </c>
      <c r="E91" s="68">
        <v>1</v>
      </c>
      <c r="F91" s="80">
        <v>41196.056991600002</v>
      </c>
      <c r="G91" s="10"/>
      <c r="H91" s="10"/>
      <c r="I91" s="10" t="s">
        <v>113</v>
      </c>
      <c r="J91" s="87"/>
      <c r="K91" s="9" t="s">
        <v>103</v>
      </c>
    </row>
    <row r="92" spans="2:11" ht="31.5" x14ac:dyDescent="0.25">
      <c r="B92" s="78" t="s">
        <v>152</v>
      </c>
      <c r="C92" s="83" t="s">
        <v>136</v>
      </c>
      <c r="D92" s="21" t="s">
        <v>125</v>
      </c>
      <c r="E92" s="68">
        <v>1</v>
      </c>
      <c r="F92" s="80">
        <v>37673.882333073001</v>
      </c>
      <c r="G92" s="10"/>
      <c r="H92" s="10"/>
      <c r="I92" s="10" t="s">
        <v>98</v>
      </c>
      <c r="J92" s="87"/>
      <c r="K92" s="9" t="s">
        <v>103</v>
      </c>
    </row>
    <row r="93" spans="2:11" ht="31.5" x14ac:dyDescent="0.25">
      <c r="B93" s="78" t="s">
        <v>153</v>
      </c>
      <c r="C93" s="83" t="s">
        <v>137</v>
      </c>
      <c r="D93" s="21" t="s">
        <v>125</v>
      </c>
      <c r="E93" s="68">
        <v>1</v>
      </c>
      <c r="F93" s="80">
        <v>19673.439120192001</v>
      </c>
      <c r="G93" s="10"/>
      <c r="H93" s="10"/>
      <c r="I93" s="10" t="s">
        <v>98</v>
      </c>
      <c r="J93" s="87"/>
      <c r="K93" s="9" t="s">
        <v>103</v>
      </c>
    </row>
    <row r="94" spans="2:11" x14ac:dyDescent="0.25">
      <c r="B94" s="78" t="s">
        <v>154</v>
      </c>
      <c r="C94" s="23" t="s">
        <v>138</v>
      </c>
      <c r="D94" s="21" t="s">
        <v>125</v>
      </c>
      <c r="E94" s="68">
        <v>1</v>
      </c>
      <c r="F94" s="80">
        <v>6058.34</v>
      </c>
      <c r="G94" s="10"/>
      <c r="H94" s="10"/>
      <c r="I94" s="10" t="s">
        <v>98</v>
      </c>
      <c r="J94" s="87"/>
      <c r="K94" s="9" t="s">
        <v>103</v>
      </c>
    </row>
    <row r="95" spans="2:11" ht="47.25" x14ac:dyDescent="0.25">
      <c r="B95" s="78" t="s">
        <v>155</v>
      </c>
      <c r="C95" s="83" t="s">
        <v>139</v>
      </c>
      <c r="D95" s="21" t="s">
        <v>125</v>
      </c>
      <c r="E95" s="68">
        <v>1</v>
      </c>
      <c r="F95" s="80">
        <v>37002.730000000003</v>
      </c>
      <c r="G95" s="10"/>
      <c r="H95" s="10"/>
      <c r="I95" s="10" t="s">
        <v>113</v>
      </c>
      <c r="J95" s="87"/>
      <c r="K95" s="9" t="s">
        <v>103</v>
      </c>
    </row>
    <row r="96" spans="2:11" ht="32.25" thickBot="1" x14ac:dyDescent="0.3">
      <c r="B96" s="69" t="s">
        <v>156</v>
      </c>
      <c r="C96" s="70" t="s">
        <v>140</v>
      </c>
      <c r="D96" s="71" t="s">
        <v>125</v>
      </c>
      <c r="E96" s="72">
        <v>1</v>
      </c>
      <c r="F96" s="73">
        <v>78450</v>
      </c>
      <c r="G96" s="15"/>
      <c r="H96" s="15"/>
      <c r="I96" s="15" t="s">
        <v>98</v>
      </c>
      <c r="J96" s="88"/>
      <c r="K96" s="74" t="s">
        <v>103</v>
      </c>
    </row>
  </sheetData>
  <mergeCells count="75">
    <mergeCell ref="I77:I79"/>
    <mergeCell ref="I49:I51"/>
    <mergeCell ref="I63:I65"/>
    <mergeCell ref="I52:I54"/>
    <mergeCell ref="J77:J79"/>
    <mergeCell ref="J17:J19"/>
    <mergeCell ref="K4:K6"/>
    <mergeCell ref="C2:J2"/>
    <mergeCell ref="B4:B6"/>
    <mergeCell ref="C4:C5"/>
    <mergeCell ref="D4:D6"/>
    <mergeCell ref="I4:I6"/>
    <mergeCell ref="J4:J6"/>
    <mergeCell ref="E4:F4"/>
    <mergeCell ref="G4:H4"/>
    <mergeCell ref="B17:B19"/>
    <mergeCell ref="C17:C19"/>
    <mergeCell ref="F17:F19"/>
    <mergeCell ref="J3:K3"/>
    <mergeCell ref="I17:I19"/>
    <mergeCell ref="B26:B28"/>
    <mergeCell ref="C26:C28"/>
    <mergeCell ref="F26:F28"/>
    <mergeCell ref="B21:B23"/>
    <mergeCell ref="C21:C23"/>
    <mergeCell ref="B31:B33"/>
    <mergeCell ref="C31:C33"/>
    <mergeCell ref="F31:F33"/>
    <mergeCell ref="B34:B36"/>
    <mergeCell ref="C34:C36"/>
    <mergeCell ref="F34:F36"/>
    <mergeCell ref="B40:B42"/>
    <mergeCell ref="C40:C42"/>
    <mergeCell ref="F40:F42"/>
    <mergeCell ref="B37:B39"/>
    <mergeCell ref="C37:C39"/>
    <mergeCell ref="F37:F39"/>
    <mergeCell ref="E37:E39"/>
    <mergeCell ref="B43:B45"/>
    <mergeCell ref="C43:C45"/>
    <mergeCell ref="F43:F45"/>
    <mergeCell ref="B46:B48"/>
    <mergeCell ref="C46:C48"/>
    <mergeCell ref="F46:F48"/>
    <mergeCell ref="B77:B79"/>
    <mergeCell ref="C77:C79"/>
    <mergeCell ref="F77:F79"/>
    <mergeCell ref="B49:B51"/>
    <mergeCell ref="C49:C51"/>
    <mergeCell ref="F49:F51"/>
    <mergeCell ref="B63:B65"/>
    <mergeCell ref="C63:C65"/>
    <mergeCell ref="F63:F65"/>
    <mergeCell ref="K21:K23"/>
    <mergeCell ref="I46:I48"/>
    <mergeCell ref="I26:I28"/>
    <mergeCell ref="I21:I23"/>
    <mergeCell ref="K26:K28"/>
    <mergeCell ref="K34:K36"/>
    <mergeCell ref="K31:K33"/>
    <mergeCell ref="K37:K39"/>
    <mergeCell ref="J31:J33"/>
    <mergeCell ref="J34:J36"/>
    <mergeCell ref="I40:I42"/>
    <mergeCell ref="I43:I45"/>
    <mergeCell ref="I37:I39"/>
    <mergeCell ref="I34:I36"/>
    <mergeCell ref="I31:I33"/>
    <mergeCell ref="J81:J96"/>
    <mergeCell ref="K77:K79"/>
    <mergeCell ref="K40:K42"/>
    <mergeCell ref="K43:K45"/>
    <mergeCell ref="K46:K48"/>
    <mergeCell ref="K49:K51"/>
    <mergeCell ref="K63:K65"/>
  </mergeCells>
  <pageMargins left="0.11811023622047244" right="0.19685039370078741" top="0.15748031496062992" bottom="0.15748031496062992" header="0.31496062992125984" footer="0.31496062992125984"/>
  <pageSetup paperSize="9" scale="65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2021-07-01T06:57:47Z</dcterms:modified>
</cp:coreProperties>
</file>