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Резерв июнь\"/>
    </mc:Choice>
  </mc:AlternateContent>
  <xr:revisionPtr revIDLastSave="0" documentId="13_ncr:1_{FD9AC596-472E-44DF-832D-B5B1912D26DD}" xr6:coauthVersionLast="47" xr6:coauthVersionMax="47" xr10:uidLastSave="{00000000-0000-0000-0000-000000000000}"/>
  <bookViews>
    <workbookView xWindow="3040" yWindow="3040" windowWidth="19200" windowHeight="11710" xr2:uid="{00000000-000D-0000-FFFF-FFFF00000000}"/>
  </bookViews>
  <sheets>
    <sheet name="ЦДС июнь рус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J34" i="1" s="1"/>
  <c r="F34" i="1"/>
  <c r="E34" i="1"/>
  <c r="G33" i="1"/>
  <c r="K33" i="1" s="1"/>
  <c r="F33" i="1"/>
  <c r="E33" i="1"/>
  <c r="G55" i="1"/>
  <c r="G54" i="1"/>
  <c r="H33" i="1" l="1"/>
  <c r="J33" i="1"/>
  <c r="G7" i="1"/>
  <c r="J7" i="1" s="1"/>
  <c r="G8" i="1"/>
  <c r="J8" i="1" s="1"/>
  <c r="G9" i="1"/>
  <c r="G10" i="1"/>
  <c r="J10" i="1" s="1"/>
  <c r="G11" i="1"/>
  <c r="G12" i="1"/>
  <c r="H11" i="1" s="1"/>
  <c r="G13" i="1"/>
  <c r="G14" i="1"/>
  <c r="J14" i="1" s="1"/>
  <c r="G15" i="1"/>
  <c r="G16" i="1"/>
  <c r="J16" i="1" s="1"/>
  <c r="G17" i="1"/>
  <c r="G18" i="1"/>
  <c r="J18" i="1" s="1"/>
  <c r="G19" i="1"/>
  <c r="G20" i="1"/>
  <c r="J20" i="1" s="1"/>
  <c r="G21" i="1"/>
  <c r="J21" i="1" s="1"/>
  <c r="G22" i="1"/>
  <c r="J22" i="1" s="1"/>
  <c r="G23" i="1"/>
  <c r="G24" i="1"/>
  <c r="G25" i="1"/>
  <c r="G26" i="1"/>
  <c r="J26" i="1" s="1"/>
  <c r="G27" i="1"/>
  <c r="G28" i="1"/>
  <c r="J28" i="1" s="1"/>
  <c r="G29" i="1"/>
  <c r="J29" i="1" s="1"/>
  <c r="G30" i="1"/>
  <c r="J30" i="1" s="1"/>
  <c r="G31" i="1"/>
  <c r="G32" i="1"/>
  <c r="J32" i="1" s="1"/>
  <c r="G35" i="1"/>
  <c r="G36" i="1"/>
  <c r="J36" i="1" s="1"/>
  <c r="G37" i="1"/>
  <c r="J37" i="1" s="1"/>
  <c r="G38" i="1"/>
  <c r="J38" i="1" s="1"/>
  <c r="G39" i="1"/>
  <c r="G40" i="1"/>
  <c r="J40" i="1" s="1"/>
  <c r="G41" i="1"/>
  <c r="J41" i="1" s="1"/>
  <c r="G42" i="1"/>
  <c r="G43" i="1"/>
  <c r="J43" i="1" s="1"/>
  <c r="G44" i="1"/>
  <c r="G45" i="1"/>
  <c r="G46" i="1"/>
  <c r="J46" i="1" s="1"/>
  <c r="G47" i="1"/>
  <c r="G48" i="1"/>
  <c r="J48" i="1" s="1"/>
  <c r="G49" i="1"/>
  <c r="G50" i="1"/>
  <c r="G51" i="1"/>
  <c r="J51" i="1" s="1"/>
  <c r="G52" i="1"/>
  <c r="G53" i="1"/>
  <c r="J53" i="1" s="1"/>
  <c r="H54" i="1"/>
  <c r="G56" i="1"/>
  <c r="H56" i="1" s="1"/>
  <c r="G57" i="1"/>
  <c r="J57" i="1" s="1"/>
  <c r="G58" i="1"/>
  <c r="G59" i="1"/>
  <c r="J59" i="1" s="1"/>
  <c r="G60" i="1"/>
  <c r="G61" i="1"/>
  <c r="J61" i="1" s="1"/>
  <c r="G62" i="1"/>
  <c r="G63" i="1"/>
  <c r="J63" i="1" s="1"/>
  <c r="G64" i="1"/>
  <c r="G65" i="1"/>
  <c r="J65" i="1" s="1"/>
  <c r="G66" i="1"/>
  <c r="G67" i="1"/>
  <c r="J67" i="1" s="1"/>
  <c r="G68" i="1"/>
  <c r="H68" i="1" s="1"/>
  <c r="G69" i="1"/>
  <c r="J69" i="1" s="1"/>
  <c r="G70" i="1"/>
  <c r="G71" i="1"/>
  <c r="J71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J9" i="1"/>
  <c r="J12" i="1"/>
  <c r="J23" i="1"/>
  <c r="J24" i="1"/>
  <c r="J25" i="1"/>
  <c r="J45" i="1"/>
  <c r="J49" i="1"/>
  <c r="J55" i="1"/>
  <c r="J58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H58" i="1" l="1"/>
  <c r="H37" i="1"/>
  <c r="J56" i="1"/>
  <c r="H7" i="1"/>
  <c r="K23" i="1"/>
  <c r="H42" i="1"/>
  <c r="K46" i="1"/>
  <c r="J68" i="1"/>
  <c r="H44" i="1"/>
  <c r="H48" i="1"/>
  <c r="H23" i="1"/>
  <c r="K21" i="1"/>
  <c r="K9" i="1"/>
  <c r="K35" i="1"/>
  <c r="H35" i="1"/>
  <c r="H60" i="1"/>
  <c r="J35" i="1"/>
  <c r="K70" i="1"/>
  <c r="H21" i="1"/>
  <c r="K31" i="1"/>
  <c r="H19" i="1"/>
  <c r="K68" i="1"/>
  <c r="K56" i="1"/>
  <c r="K11" i="1"/>
  <c r="J70" i="1"/>
  <c r="H70" i="1"/>
  <c r="H25" i="1"/>
  <c r="K13" i="1"/>
  <c r="K66" i="1"/>
  <c r="H17" i="1"/>
  <c r="J60" i="1"/>
  <c r="H46" i="1"/>
  <c r="J19" i="1"/>
  <c r="L70" i="1"/>
  <c r="L31" i="1"/>
  <c r="J31" i="1"/>
  <c r="J13" i="1"/>
  <c r="H31" i="1"/>
  <c r="K19" i="1"/>
  <c r="K7" i="1"/>
  <c r="H52" i="1"/>
  <c r="H39" i="1"/>
  <c r="H15" i="1"/>
  <c r="H62" i="1"/>
  <c r="H50" i="1"/>
  <c r="K60" i="1"/>
  <c r="K48" i="1"/>
  <c r="H64" i="1"/>
  <c r="K58" i="1"/>
  <c r="K44" i="1"/>
  <c r="H27" i="1"/>
  <c r="J47" i="1"/>
  <c r="H9" i="1"/>
  <c r="K50" i="1"/>
  <c r="K39" i="1"/>
  <c r="K52" i="1"/>
  <c r="J44" i="1"/>
  <c r="K37" i="1"/>
  <c r="K54" i="1"/>
  <c r="K41" i="1"/>
  <c r="J42" i="1"/>
  <c r="J66" i="1"/>
  <c r="J54" i="1"/>
  <c r="H13" i="1"/>
  <c r="K29" i="1"/>
  <c r="K62" i="1"/>
  <c r="H66" i="1"/>
  <c r="K15" i="1"/>
  <c r="K27" i="1"/>
  <c r="K64" i="1"/>
  <c r="K17" i="1"/>
  <c r="K42" i="1"/>
  <c r="K25" i="1"/>
  <c r="J17" i="1"/>
  <c r="J64" i="1"/>
  <c r="J52" i="1"/>
  <c r="H29" i="1"/>
  <c r="J39" i="1"/>
  <c r="J27" i="1"/>
  <c r="J15" i="1"/>
  <c r="J62" i="1"/>
  <c r="J50" i="1"/>
</calcChain>
</file>

<file path=xl/sharedStrings.xml><?xml version="1.0" encoding="utf-8"?>
<sst xmlns="http://schemas.openxmlformats.org/spreadsheetml/2006/main" count="120" uniqueCount="55">
  <si>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</si>
  <si>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</si>
  <si>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</si>
  <si>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</si>
  <si>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</si>
  <si>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</si>
  <si>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</si>
  <si>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</si>
  <si>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</si>
  <si>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</si>
  <si>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</si>
  <si>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</si>
  <si>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</si>
  <si>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</si>
  <si>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</si>
  <si>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</si>
  <si>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</si>
  <si>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</si>
  <si>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</si>
  <si>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</si>
  <si>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</si>
  <si>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</si>
  <si>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</si>
  <si>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</si>
  <si>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</si>
  <si>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</si>
  <si>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</si>
  <si>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</si>
  <si>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</si>
  <si>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</si>
  <si>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</si>
  <si>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</si>
  <si>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</si>
  <si>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</si>
  <si>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</si>
  <si>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</si>
  <si>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</si>
  <si>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</si>
  <si>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</si>
  <si>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</si>
  <si>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</si>
  <si>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</si>
  <si>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</si>
  <si>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</si>
  <si>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</si>
  <si>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</si>
  <si>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</si>
  <si>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</si>
  <si>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</si>
  <si>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Загрузка тран-ра</t>
  </si>
  <si>
    <t>Начальник ЦДС</t>
  </si>
  <si>
    <t>Даиров С.К.</t>
  </si>
  <si>
    <r>
      <rPr>
        <b/>
        <sz val="11"/>
        <color theme="0"/>
        <rFont val="Calibri"/>
        <family val="2"/>
        <charset val="204"/>
        <scheme val="minor"/>
      </rPr>
      <t xml:space="preserve">Примечание: </t>
    </r>
    <r>
      <rPr>
        <sz val="11"/>
        <color theme="0"/>
        <rFont val="Calibri"/>
        <family val="2"/>
        <charset val="204"/>
        <scheme val="minor"/>
      </rPr>
      <t>В связи с новыми расчетами по выданным техническим условиям и строящихся новых ПС 110/20/10кВ на перспективу
резерва мощности по ПС 220/110/10кВ «Батыс», «Достык», «Шыгыс» не имеется.</t>
    </r>
  </si>
  <si>
    <t>Информация по загрузке (авто)трансформаторов на ПС 220-110кВ энергоузла г.Астана на 1 июня 2025 года</t>
  </si>
  <si>
    <t>Загрузка одного тран-ра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</si>
</sst>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2" fontId="2" fillId="0" borderId="2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0" fillId="0" borderId="0" xfId="0" applyNumberFormat="1"/>
    <xf numFmtId="2" fontId="5" fillId="0" borderId="0" xfId="0" applyNumberFormat="1" applyFont="1"/>
    <xf numFmtId="0" fontId="2" fillId="0" borderId="4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2" fillId="0" borderId="6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37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6" xfId="0" applyFont="1" applyBorder="1" applyAlignment="1">
      <alignment horizontal="left" vertical="center"/>
    </xf>
    <xf numFmtId="164" fontId="2" fillId="3" borderId="26" xfId="0" applyNumberFormat="1" applyFont="1" applyFill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2" fillId="0" borderId="2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64" fontId="2" fillId="3" borderId="23" xfId="0" applyNumberFormat="1" applyFont="1" applyFill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s-sk11-2\&#1086;&#1073;&#1097;&#1072;&#1103;\&#1056;&#1045;&#1046;&#1048;&#1052;&#1053;&#1040;&#1071;%20&#1043;&#1056;&#1059;&#1055;&#1055;&#1040;\&#1050;&#1054;&#1053;&#1058;&#1056;&#1054;&#1051;&#1068;&#1053;&#1067;&#1045;%20&#1047;&#1040;&#1052;&#1045;&#1056;&#1067;\2024%20&#1079;&#1080;&#1084;&#1072;\&#1047;&#1072;&#1075;&#1088;&#1091;&#1079;&#1082;&#1072;%20&#1090;&#1088;&#1072;&#1085;&#1089;%20%2018.12.24&#1075;%20&#1074;%20%25%20&#1086;&#1089;&#1085;&#1086;&#1074;&#1085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-00"/>
      <sheetName val="10-00"/>
      <sheetName val="18-00"/>
      <sheetName val="20-00"/>
      <sheetName val="max-min"/>
      <sheetName val="Для Начальника"/>
    </sheetNames>
    <sheetDataSet>
      <sheetData sheetId="0"/>
      <sheetData sheetId="1"/>
      <sheetData sheetId="2"/>
      <sheetData sheetId="3"/>
      <sheetData sheetId="4">
        <row r="6">
          <cell r="G6">
            <v>107.50047000000001</v>
          </cell>
          <cell r="I6">
            <v>96.750423000000012</v>
          </cell>
        </row>
        <row r="7">
          <cell r="G7">
            <v>107.10083999999999</v>
          </cell>
          <cell r="I7">
            <v>96.390755999999996</v>
          </cell>
        </row>
        <row r="8">
          <cell r="G8">
            <v>74.25160000000001</v>
          </cell>
          <cell r="I8">
            <v>66.826440000000005</v>
          </cell>
        </row>
        <row r="9">
          <cell r="G9">
            <v>74.652960000000007</v>
          </cell>
          <cell r="I9">
            <v>67.187664000000012</v>
          </cell>
        </row>
        <row r="10">
          <cell r="G10">
            <v>0</v>
          </cell>
          <cell r="I10">
            <v>0</v>
          </cell>
        </row>
        <row r="11">
          <cell r="G11">
            <v>214.75528</v>
          </cell>
          <cell r="I11">
            <v>193.279752</v>
          </cell>
        </row>
        <row r="12">
          <cell r="G12">
            <v>4.4867376999999999</v>
          </cell>
          <cell r="I12">
            <v>4.0380639299999999</v>
          </cell>
        </row>
        <row r="13">
          <cell r="G13">
            <v>3.2851835</v>
          </cell>
          <cell r="I13">
            <v>2.9566651500000001</v>
          </cell>
        </row>
        <row r="14">
          <cell r="G14">
            <v>16.3694676</v>
          </cell>
          <cell r="I14">
            <v>14.732520840000001</v>
          </cell>
        </row>
        <row r="15">
          <cell r="G15">
            <v>23.278880000000001</v>
          </cell>
          <cell r="I15">
            <v>20.950992000000003</v>
          </cell>
        </row>
        <row r="16">
          <cell r="G16">
            <v>7.4995499999999993</v>
          </cell>
          <cell r="I16">
            <v>6.7495949999999993</v>
          </cell>
        </row>
        <row r="17">
          <cell r="G17">
            <v>7.8701159999999994</v>
          </cell>
          <cell r="I17">
            <v>7.0831043999999999</v>
          </cell>
        </row>
        <row r="18">
          <cell r="G18">
            <v>7.0238000000000005</v>
          </cell>
          <cell r="I18">
            <v>6.3214200000000007</v>
          </cell>
        </row>
        <row r="19">
          <cell r="G19">
            <v>6.8231200000000003</v>
          </cell>
          <cell r="I19">
            <v>6.1408080000000007</v>
          </cell>
        </row>
        <row r="20">
          <cell r="G20">
            <v>14.436504000000001</v>
          </cell>
          <cell r="I20">
            <v>12.992853600000002</v>
          </cell>
        </row>
        <row r="21">
          <cell r="G21">
            <v>16.798991999999998</v>
          </cell>
          <cell r="I21">
            <v>15.119092799999999</v>
          </cell>
        </row>
        <row r="22">
          <cell r="G22">
            <v>10.525319999999999</v>
          </cell>
          <cell r="I22">
            <v>9.4727879999999995</v>
          </cell>
        </row>
        <row r="23">
          <cell r="G23">
            <v>12.54942</v>
          </cell>
          <cell r="I23">
            <v>11.294478</v>
          </cell>
        </row>
        <row r="24">
          <cell r="G24">
            <v>12.135949999999999</v>
          </cell>
          <cell r="I24">
            <v>10.922355</v>
          </cell>
        </row>
        <row r="25">
          <cell r="G25">
            <v>15.38316</v>
          </cell>
          <cell r="I25">
            <v>13.844844</v>
          </cell>
        </row>
        <row r="26">
          <cell r="G26">
            <v>29.754270000000002</v>
          </cell>
          <cell r="I26">
            <v>26.778843000000002</v>
          </cell>
        </row>
        <row r="27">
          <cell r="G27">
            <v>27.41358</v>
          </cell>
          <cell r="I27">
            <v>24.672222000000001</v>
          </cell>
        </row>
        <row r="28">
          <cell r="G28">
            <v>30.102</v>
          </cell>
          <cell r="I28">
            <v>27.091799999999999</v>
          </cell>
        </row>
        <row r="29">
          <cell r="G29">
            <v>24.282280000000004</v>
          </cell>
          <cell r="I29">
            <v>21.854052000000003</v>
          </cell>
        </row>
        <row r="30">
          <cell r="G30">
            <v>3.5503060000000004</v>
          </cell>
          <cell r="I30">
            <v>3.1952754000000003</v>
          </cell>
        </row>
        <row r="31">
          <cell r="G31">
            <v>3.2178</v>
          </cell>
          <cell r="I31">
            <v>2.89602</v>
          </cell>
        </row>
        <row r="32">
          <cell r="G32">
            <v>4.7831040000000007</v>
          </cell>
          <cell r="I32">
            <v>4.3047936000000009</v>
          </cell>
        </row>
        <row r="33">
          <cell r="G33">
            <v>5.3278810000000014</v>
          </cell>
          <cell r="I33">
            <v>4.7950929000000011</v>
          </cell>
        </row>
        <row r="34">
          <cell r="G34">
            <v>16.7118</v>
          </cell>
          <cell r="I34">
            <v>15.040620000000001</v>
          </cell>
        </row>
        <row r="35">
          <cell r="G35">
            <v>20.068000000000001</v>
          </cell>
          <cell r="I35">
            <v>18.061200000000003</v>
          </cell>
        </row>
        <row r="36">
          <cell r="G36">
            <v>1.4168699999999999</v>
          </cell>
          <cell r="I36">
            <v>1.275183</v>
          </cell>
        </row>
        <row r="37">
          <cell r="G37">
            <v>1.2040799999999998</v>
          </cell>
          <cell r="I37">
            <v>1.083672</v>
          </cell>
        </row>
        <row r="38">
          <cell r="G38">
            <v>9.0305999999999997</v>
          </cell>
          <cell r="I38">
            <v>8.1275399999999998</v>
          </cell>
        </row>
        <row r="39">
          <cell r="G39">
            <v>9.8333200000000005</v>
          </cell>
          <cell r="I39">
            <v>8.8499880000000015</v>
          </cell>
        </row>
        <row r="40">
          <cell r="G40">
            <v>6.6795299999999997</v>
          </cell>
          <cell r="I40">
            <v>6.0115769999999999</v>
          </cell>
        </row>
        <row r="41">
          <cell r="G41">
            <v>2.428747</v>
          </cell>
          <cell r="I41">
            <v>2.1858723000000002</v>
          </cell>
        </row>
        <row r="42">
          <cell r="G42">
            <v>0.97848799999999991</v>
          </cell>
          <cell r="I42">
            <v>0.88063919999999996</v>
          </cell>
        </row>
        <row r="43">
          <cell r="G43">
            <v>9.2312799999999999</v>
          </cell>
          <cell r="I43">
            <v>8.3081519999999998</v>
          </cell>
        </row>
        <row r="44">
          <cell r="G44">
            <v>12.84352</v>
          </cell>
          <cell r="I44">
            <v>11.559168</v>
          </cell>
        </row>
        <row r="45">
          <cell r="G45">
            <v>5.6674799999999994</v>
          </cell>
          <cell r="I45">
            <v>5.1007319999999998</v>
          </cell>
        </row>
        <row r="46">
          <cell r="G46">
            <v>4.4149599999999998</v>
          </cell>
          <cell r="I46">
            <v>3.9734639999999999</v>
          </cell>
        </row>
        <row r="47">
          <cell r="G47">
            <v>17.659839999999999</v>
          </cell>
          <cell r="I47">
            <v>15.893856</v>
          </cell>
        </row>
        <row r="48">
          <cell r="G48">
            <v>17.659839999999999</v>
          </cell>
          <cell r="I48">
            <v>15.893856</v>
          </cell>
        </row>
        <row r="49">
          <cell r="G49">
            <v>30.854818150000003</v>
          </cell>
          <cell r="I49">
            <v>27.769336335000002</v>
          </cell>
        </row>
        <row r="50">
          <cell r="G50">
            <v>26.581742542999997</v>
          </cell>
          <cell r="I50">
            <v>23.923568288699997</v>
          </cell>
        </row>
        <row r="51">
          <cell r="G51">
            <v>29.098600000000001</v>
          </cell>
          <cell r="I51">
            <v>26.188740000000003</v>
          </cell>
        </row>
        <row r="52">
          <cell r="G52">
            <v>33.112200000000001</v>
          </cell>
          <cell r="I52">
            <v>29.800980000000003</v>
          </cell>
        </row>
        <row r="55">
          <cell r="G55">
            <v>21.498510531000001</v>
          </cell>
          <cell r="I55">
            <v>19.3486594779</v>
          </cell>
        </row>
        <row r="56">
          <cell r="G56">
            <v>19.731981754</v>
          </cell>
          <cell r="I56">
            <v>17.758783578599999</v>
          </cell>
        </row>
        <row r="57">
          <cell r="G57">
            <v>7.5531799999999993</v>
          </cell>
          <cell r="I57">
            <v>6.7978619999999994</v>
          </cell>
        </row>
        <row r="58">
          <cell r="G58">
            <v>15.718779999999999</v>
          </cell>
          <cell r="I58">
            <v>14.146901999999999</v>
          </cell>
        </row>
        <row r="59">
          <cell r="G59">
            <v>11.0374</v>
          </cell>
          <cell r="I59">
            <v>9.9336599999999997</v>
          </cell>
        </row>
        <row r="60">
          <cell r="G60">
            <v>11.63944</v>
          </cell>
          <cell r="I60">
            <v>10.475496000000001</v>
          </cell>
        </row>
        <row r="61">
          <cell r="G61">
            <v>19.666640000000001</v>
          </cell>
          <cell r="I61">
            <v>17.699976000000003</v>
          </cell>
        </row>
        <row r="62">
          <cell r="G62">
            <v>16.656440000000003</v>
          </cell>
          <cell r="I62">
            <v>14.990796000000003</v>
          </cell>
        </row>
        <row r="63">
          <cell r="G63">
            <v>18.372599999999998</v>
          </cell>
          <cell r="I63">
            <v>16.535339999999998</v>
          </cell>
        </row>
        <row r="64">
          <cell r="G64">
            <v>16.535340000000001</v>
          </cell>
          <cell r="I64">
            <v>14.881806000000001</v>
          </cell>
        </row>
        <row r="65">
          <cell r="G65">
            <v>23.479560000000003</v>
          </cell>
          <cell r="I65">
            <v>21.131604000000003</v>
          </cell>
        </row>
        <row r="66">
          <cell r="G66">
            <v>16.597619999999999</v>
          </cell>
          <cell r="I66">
            <v>14.937858</v>
          </cell>
        </row>
        <row r="67">
          <cell r="G67">
            <v>15.653040000000001</v>
          </cell>
          <cell r="I67">
            <v>14.087736000000001</v>
          </cell>
        </row>
        <row r="68">
          <cell r="G68">
            <v>16.455760000000001</v>
          </cell>
          <cell r="I68">
            <v>14.810184000000001</v>
          </cell>
        </row>
        <row r="69">
          <cell r="G69">
            <v>3.8129200000000001</v>
          </cell>
          <cell r="I69">
            <v>3.4316280000000003</v>
          </cell>
        </row>
        <row r="70">
          <cell r="G70">
            <v>3.4115600000000001</v>
          </cell>
          <cell r="I70">
            <v>3.0704040000000004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1"/>
  <sheetViews>
    <sheetView tabSelected="1" zoomScale="115" zoomScaleNormal="115" workbookViewId="0">
      <selection activeCell="K70" sqref="K70:K71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6" max="6" width="13.453125" customWidth="1"/>
    <col min="7" max="7" width="12.26953125" customWidth="1"/>
    <col min="8" max="8" width="12.54296875" customWidth="1"/>
    <col min="9" max="9" width="17.453125" customWidth="1"/>
    <col min="10" max="10" width="10.81640625" customWidth="1"/>
    <col min="11" max="11" width="11.453125" customWidth="1"/>
    <col min="12" max="12" width="11.7265625" customWidth="1"/>
    <col min="14" max="14" width="80.1796875" customWidth="1"/>
  </cols>
  <sheetData>
    <row r="1" spans="1:14" x14ac:dyDescent="0.35">
      <c r="A1" s="73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4" ht="15" thickBot="1" x14ac:dyDescent="0.4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N2" s="101" t="s">
        <v>52</v>
      </c>
    </row>
    <row r="3" spans="1:14" ht="30.75" customHeight="1" x14ac:dyDescent="0.35">
      <c r="A3" s="75" t="s">
        <v>0</v>
      </c>
      <c r="B3" s="78" t="s">
        <v>1</v>
      </c>
      <c r="C3" s="81" t="s">
        <v>2</v>
      </c>
      <c r="D3" s="81" t="s">
        <v>3</v>
      </c>
      <c r="E3" s="84"/>
      <c r="F3" s="57" t="s">
        <v>49</v>
      </c>
      <c r="G3" s="58"/>
      <c r="H3" s="57" t="s">
        <v>54</v>
      </c>
      <c r="I3" s="88" t="s">
        <v>5</v>
      </c>
      <c r="J3" s="57" t="s">
        <v>4</v>
      </c>
      <c r="K3" s="57" t="s">
        <v>6</v>
      </c>
      <c r="L3" s="91" t="s">
        <v>7</v>
      </c>
      <c r="N3" s="101"/>
    </row>
    <row r="4" spans="1:14" ht="30.75" customHeight="1" x14ac:dyDescent="0.35">
      <c r="A4" s="76"/>
      <c r="B4" s="79"/>
      <c r="C4" s="82"/>
      <c r="D4" s="82"/>
      <c r="E4" s="85"/>
      <c r="F4" s="59"/>
      <c r="G4" s="60"/>
      <c r="H4" s="59"/>
      <c r="I4" s="89"/>
      <c r="J4" s="59"/>
      <c r="K4" s="59"/>
      <c r="L4" s="92"/>
    </row>
    <row r="5" spans="1:14" ht="30.75" customHeight="1" x14ac:dyDescent="0.35">
      <c r="A5" s="76"/>
      <c r="B5" s="79"/>
      <c r="C5" s="82"/>
      <c r="D5" s="86"/>
      <c r="E5" s="87"/>
      <c r="F5" s="61"/>
      <c r="G5" s="62"/>
      <c r="H5" s="59"/>
      <c r="I5" s="90"/>
      <c r="J5" s="59"/>
      <c r="K5" s="59"/>
      <c r="L5" s="92"/>
    </row>
    <row r="6" spans="1:14" ht="20.25" customHeight="1" thickBot="1" x14ac:dyDescent="0.4">
      <c r="A6" s="77"/>
      <c r="B6" s="80"/>
      <c r="C6" s="83"/>
      <c r="D6" s="26" t="s">
        <v>8</v>
      </c>
      <c r="E6" s="26" t="s">
        <v>9</v>
      </c>
      <c r="F6" s="26" t="s">
        <v>8</v>
      </c>
      <c r="G6" s="26" t="s">
        <v>9</v>
      </c>
      <c r="H6" s="15" t="s">
        <v>9</v>
      </c>
      <c r="I6" s="15" t="s">
        <v>9</v>
      </c>
      <c r="J6" s="15" t="s">
        <v>10</v>
      </c>
      <c r="K6" s="15" t="s">
        <v>10</v>
      </c>
      <c r="L6" s="16" t="s">
        <v>9</v>
      </c>
    </row>
    <row r="7" spans="1:14" ht="15" customHeight="1" x14ac:dyDescent="0.35">
      <c r="A7" s="98">
        <v>1</v>
      </c>
      <c r="B7" s="95" t="s">
        <v>44</v>
      </c>
      <c r="C7" s="18" t="s">
        <v>45</v>
      </c>
      <c r="D7" s="19">
        <v>250</v>
      </c>
      <c r="E7" s="19">
        <f>D7*0.9</f>
        <v>225</v>
      </c>
      <c r="F7" s="33">
        <f>'[1]max-min'!G6</f>
        <v>107.50047000000001</v>
      </c>
      <c r="G7" s="20">
        <f>'[1]max-min'!I6</f>
        <v>96.750423000000012</v>
      </c>
      <c r="H7" s="63">
        <f>G7+G8</f>
        <v>193.14117900000002</v>
      </c>
      <c r="I7" s="96"/>
      <c r="J7" s="21">
        <f>G7*100/E7</f>
        <v>43.000188000000001</v>
      </c>
      <c r="K7" s="51">
        <f>(G7+G8)*100/E7</f>
        <v>85.840524000000002</v>
      </c>
      <c r="L7" s="97">
        <v>0</v>
      </c>
    </row>
    <row r="8" spans="1:14" ht="15" customHeight="1" x14ac:dyDescent="0.35">
      <c r="A8" s="46"/>
      <c r="B8" s="65"/>
      <c r="C8" s="4" t="s">
        <v>46</v>
      </c>
      <c r="D8" s="11">
        <v>250</v>
      </c>
      <c r="E8" s="9">
        <f t="shared" ref="E8:E71" si="0">D8*0.9</f>
        <v>225</v>
      </c>
      <c r="F8" s="34">
        <f>'[1]max-min'!G7</f>
        <v>107.10083999999999</v>
      </c>
      <c r="G8" s="1">
        <f>'[1]max-min'!I7</f>
        <v>96.390755999999996</v>
      </c>
      <c r="H8" s="43"/>
      <c r="I8" s="50"/>
      <c r="J8" s="2">
        <f>G8*100/E8</f>
        <v>42.840336000000001</v>
      </c>
      <c r="K8" s="52"/>
      <c r="L8" s="54"/>
    </row>
    <row r="9" spans="1:14" ht="15" customHeight="1" x14ac:dyDescent="0.35">
      <c r="A9" s="55">
        <v>2</v>
      </c>
      <c r="B9" s="99" t="s">
        <v>47</v>
      </c>
      <c r="C9" s="3" t="s">
        <v>45</v>
      </c>
      <c r="D9" s="10">
        <v>250</v>
      </c>
      <c r="E9" s="9">
        <f t="shared" si="0"/>
        <v>225</v>
      </c>
      <c r="F9" s="34">
        <f>'[1]max-min'!G8</f>
        <v>74.25160000000001</v>
      </c>
      <c r="G9" s="1">
        <f>'[1]max-min'!I8</f>
        <v>66.826440000000005</v>
      </c>
      <c r="H9" s="42">
        <f>G9+G10</f>
        <v>134.01410400000003</v>
      </c>
      <c r="I9" s="49">
        <v>5.6</v>
      </c>
      <c r="J9" s="2">
        <f>G9*100/E9</f>
        <v>29.70064</v>
      </c>
      <c r="K9" s="51">
        <f>(G9+G10)*100/E9</f>
        <v>59.561824000000009</v>
      </c>
      <c r="L9" s="53">
        <v>0</v>
      </c>
    </row>
    <row r="10" spans="1:14" ht="15" customHeight="1" x14ac:dyDescent="0.35">
      <c r="A10" s="55"/>
      <c r="B10" s="99"/>
      <c r="C10" s="3" t="s">
        <v>46</v>
      </c>
      <c r="D10" s="10">
        <v>250</v>
      </c>
      <c r="E10" s="9">
        <f t="shared" si="0"/>
        <v>225</v>
      </c>
      <c r="F10" s="34">
        <f>'[1]max-min'!G9</f>
        <v>74.652960000000007</v>
      </c>
      <c r="G10" s="29">
        <f>'[1]max-min'!I9</f>
        <v>67.187664000000012</v>
      </c>
      <c r="H10" s="43"/>
      <c r="I10" s="50"/>
      <c r="J10" s="2">
        <f>G10*100/E10</f>
        <v>29.861184000000005</v>
      </c>
      <c r="K10" s="52"/>
      <c r="L10" s="54"/>
    </row>
    <row r="11" spans="1:14" ht="15" customHeight="1" x14ac:dyDescent="0.35">
      <c r="A11" s="45">
        <v>3</v>
      </c>
      <c r="B11" s="64" t="s">
        <v>48</v>
      </c>
      <c r="C11" s="5" t="s">
        <v>45</v>
      </c>
      <c r="D11" s="9">
        <v>250</v>
      </c>
      <c r="E11" s="9">
        <f t="shared" si="0"/>
        <v>225</v>
      </c>
      <c r="F11" s="34">
        <f>'[1]max-min'!G10</f>
        <v>0</v>
      </c>
      <c r="G11" s="1">
        <f>'[1]max-min'!I10</f>
        <v>0</v>
      </c>
      <c r="H11" s="42">
        <f>G12</f>
        <v>193.279752</v>
      </c>
      <c r="I11" s="49">
        <v>20.6</v>
      </c>
      <c r="J11" s="2" t="s">
        <v>11</v>
      </c>
      <c r="K11" s="51">
        <f>G12*100/E12</f>
        <v>85.902112000000002</v>
      </c>
      <c r="L11" s="53">
        <v>0</v>
      </c>
    </row>
    <row r="12" spans="1:14" ht="15" customHeight="1" x14ac:dyDescent="0.35">
      <c r="A12" s="46"/>
      <c r="B12" s="65"/>
      <c r="C12" s="4" t="s">
        <v>46</v>
      </c>
      <c r="D12" s="11">
        <v>250</v>
      </c>
      <c r="E12" s="9">
        <f t="shared" si="0"/>
        <v>225</v>
      </c>
      <c r="F12" s="34">
        <f>'[1]max-min'!G11</f>
        <v>214.75528</v>
      </c>
      <c r="G12" s="29">
        <f>'[1]max-min'!I11</f>
        <v>193.279752</v>
      </c>
      <c r="H12" s="43"/>
      <c r="I12" s="50"/>
      <c r="J12" s="2">
        <f t="shared" ref="J12:J42" si="1">G12*100/E12</f>
        <v>85.902112000000002</v>
      </c>
      <c r="K12" s="52"/>
      <c r="L12" s="54"/>
    </row>
    <row r="13" spans="1:14" ht="15" customHeight="1" x14ac:dyDescent="0.35">
      <c r="A13" s="45">
        <v>4</v>
      </c>
      <c r="B13" s="47" t="s">
        <v>12</v>
      </c>
      <c r="C13" s="5" t="s">
        <v>13</v>
      </c>
      <c r="D13" s="9">
        <v>25</v>
      </c>
      <c r="E13" s="9">
        <f t="shared" si="0"/>
        <v>22.5</v>
      </c>
      <c r="F13" s="34">
        <f>'[1]max-min'!G12</f>
        <v>4.4867376999999999</v>
      </c>
      <c r="G13" s="1">
        <f>'[1]max-min'!I12</f>
        <v>4.0380639299999999</v>
      </c>
      <c r="H13" s="42">
        <f>G13+G14</f>
        <v>6.9947290799999999</v>
      </c>
      <c r="I13" s="49">
        <v>53.1</v>
      </c>
      <c r="J13" s="2">
        <f t="shared" si="1"/>
        <v>17.9469508</v>
      </c>
      <c r="K13" s="51">
        <f>(G13+G14)*100/E13</f>
        <v>31.087684799999998</v>
      </c>
      <c r="L13" s="53">
        <v>0</v>
      </c>
    </row>
    <row r="14" spans="1:14" ht="15" customHeight="1" x14ac:dyDescent="0.35">
      <c r="A14" s="46"/>
      <c r="B14" s="48"/>
      <c r="C14" s="4" t="s">
        <v>14</v>
      </c>
      <c r="D14" s="11">
        <v>25</v>
      </c>
      <c r="E14" s="9">
        <f t="shared" si="0"/>
        <v>22.5</v>
      </c>
      <c r="F14" s="34">
        <f>'[1]max-min'!G13</f>
        <v>3.2851835</v>
      </c>
      <c r="G14" s="1">
        <f>'[1]max-min'!I13</f>
        <v>2.9566651500000001</v>
      </c>
      <c r="H14" s="43"/>
      <c r="I14" s="50"/>
      <c r="J14" s="2">
        <f>G14*100/E14</f>
        <v>13.140734</v>
      </c>
      <c r="K14" s="52"/>
      <c r="L14" s="54"/>
    </row>
    <row r="15" spans="1:14" ht="15" customHeight="1" x14ac:dyDescent="0.35">
      <c r="A15" s="66">
        <v>5</v>
      </c>
      <c r="B15" s="64" t="s">
        <v>15</v>
      </c>
      <c r="C15" s="3" t="s">
        <v>13</v>
      </c>
      <c r="D15" s="10">
        <v>63</v>
      </c>
      <c r="E15" s="9">
        <f t="shared" si="0"/>
        <v>56.7</v>
      </c>
      <c r="F15" s="34">
        <f>'[1]max-min'!G14</f>
        <v>16.3694676</v>
      </c>
      <c r="G15" s="1">
        <f>'[1]max-min'!I14</f>
        <v>14.732520840000001</v>
      </c>
      <c r="H15" s="42">
        <f>G15+G16</f>
        <v>35.683512840000006</v>
      </c>
      <c r="I15" s="49">
        <v>229.2</v>
      </c>
      <c r="J15" s="2">
        <f>G15*100/E15</f>
        <v>25.983281904761906</v>
      </c>
      <c r="K15" s="51">
        <f>(G15+G16)*100/E15</f>
        <v>62.933885079365091</v>
      </c>
      <c r="L15" s="53">
        <v>0</v>
      </c>
    </row>
    <row r="16" spans="1:14" ht="15" customHeight="1" x14ac:dyDescent="0.35">
      <c r="A16" s="100"/>
      <c r="B16" s="71"/>
      <c r="C16" s="12" t="s">
        <v>14</v>
      </c>
      <c r="D16" s="12">
        <v>63</v>
      </c>
      <c r="E16" s="9">
        <f t="shared" si="0"/>
        <v>56.7</v>
      </c>
      <c r="F16" s="34">
        <f>'[1]max-min'!G15</f>
        <v>23.278880000000001</v>
      </c>
      <c r="G16" s="1">
        <f>'[1]max-min'!I15</f>
        <v>20.950992000000003</v>
      </c>
      <c r="H16" s="43"/>
      <c r="I16" s="50"/>
      <c r="J16" s="2">
        <f>G16*100/E16</f>
        <v>36.950603174603174</v>
      </c>
      <c r="K16" s="52"/>
      <c r="L16" s="54"/>
    </row>
    <row r="17" spans="1:12" ht="15" customHeight="1" x14ac:dyDescent="0.35">
      <c r="A17" s="100"/>
      <c r="B17" s="99"/>
      <c r="C17" s="3" t="s">
        <v>16</v>
      </c>
      <c r="D17" s="10">
        <v>16</v>
      </c>
      <c r="E17" s="9">
        <f t="shared" si="0"/>
        <v>14.4</v>
      </c>
      <c r="F17" s="34">
        <f>'[1]max-min'!G16</f>
        <v>7.4995499999999993</v>
      </c>
      <c r="G17" s="1">
        <f>'[1]max-min'!I16</f>
        <v>6.7495949999999993</v>
      </c>
      <c r="H17" s="42">
        <f>G17+G18</f>
        <v>13.832699399999999</v>
      </c>
      <c r="I17" s="49">
        <v>14.8</v>
      </c>
      <c r="J17" s="2">
        <f t="shared" si="1"/>
        <v>46.872187499999995</v>
      </c>
      <c r="K17" s="51">
        <f>(G17+G18)*100/E17</f>
        <v>96.060412499999984</v>
      </c>
      <c r="L17" s="53">
        <v>0</v>
      </c>
    </row>
    <row r="18" spans="1:12" ht="15" customHeight="1" x14ac:dyDescent="0.35">
      <c r="A18" s="67"/>
      <c r="B18" s="65"/>
      <c r="C18" s="4" t="s">
        <v>17</v>
      </c>
      <c r="D18" s="10">
        <v>16</v>
      </c>
      <c r="E18" s="9">
        <f t="shared" si="0"/>
        <v>14.4</v>
      </c>
      <c r="F18" s="34">
        <f>'[1]max-min'!G17</f>
        <v>7.8701159999999994</v>
      </c>
      <c r="G18" s="1">
        <f>'[1]max-min'!I17</f>
        <v>7.0831043999999999</v>
      </c>
      <c r="H18" s="43"/>
      <c r="I18" s="50"/>
      <c r="J18" s="2">
        <f t="shared" si="1"/>
        <v>49.188224999999996</v>
      </c>
      <c r="K18" s="52"/>
      <c r="L18" s="54"/>
    </row>
    <row r="19" spans="1:12" ht="15" customHeight="1" x14ac:dyDescent="0.35">
      <c r="A19" s="45">
        <v>6</v>
      </c>
      <c r="B19" s="47" t="s">
        <v>18</v>
      </c>
      <c r="C19" s="5" t="s">
        <v>13</v>
      </c>
      <c r="D19" s="9">
        <v>63</v>
      </c>
      <c r="E19" s="38">
        <f t="shared" si="0"/>
        <v>56.7</v>
      </c>
      <c r="F19" s="34">
        <f>'[1]max-min'!G18</f>
        <v>7.0238000000000005</v>
      </c>
      <c r="G19" s="29">
        <f>'[1]max-min'!I18</f>
        <v>6.3214200000000007</v>
      </c>
      <c r="H19" s="42">
        <f>G19+G20</f>
        <v>12.462228000000001</v>
      </c>
      <c r="I19" s="49">
        <v>242.7</v>
      </c>
      <c r="J19" s="2">
        <f t="shared" si="1"/>
        <v>11.148888888888889</v>
      </c>
      <c r="K19" s="51">
        <f>(G19+G20)*100/E19</f>
        <v>21.979238095238099</v>
      </c>
      <c r="L19" s="53">
        <v>0</v>
      </c>
    </row>
    <row r="20" spans="1:12" ht="15" customHeight="1" x14ac:dyDescent="0.35">
      <c r="A20" s="46"/>
      <c r="B20" s="48"/>
      <c r="C20" s="4" t="s">
        <v>14</v>
      </c>
      <c r="D20" s="11">
        <v>63</v>
      </c>
      <c r="E20" s="38">
        <f t="shared" si="0"/>
        <v>56.7</v>
      </c>
      <c r="F20" s="34">
        <f>'[1]max-min'!G19</f>
        <v>6.8231200000000003</v>
      </c>
      <c r="G20" s="1">
        <f>'[1]max-min'!I19</f>
        <v>6.1408080000000007</v>
      </c>
      <c r="H20" s="43"/>
      <c r="I20" s="50"/>
      <c r="J20" s="2">
        <f>G20*100/E20</f>
        <v>10.830349206349206</v>
      </c>
      <c r="K20" s="52"/>
      <c r="L20" s="54"/>
    </row>
    <row r="21" spans="1:12" ht="15" customHeight="1" x14ac:dyDescent="0.35">
      <c r="A21" s="55">
        <v>7</v>
      </c>
      <c r="B21" s="56" t="s">
        <v>19</v>
      </c>
      <c r="C21" s="3" t="s">
        <v>13</v>
      </c>
      <c r="D21" s="10">
        <v>40</v>
      </c>
      <c r="E21" s="9">
        <f t="shared" si="0"/>
        <v>36</v>
      </c>
      <c r="F21" s="34">
        <f>'[1]max-min'!G20</f>
        <v>14.436504000000001</v>
      </c>
      <c r="G21" s="1">
        <f>'[1]max-min'!I20</f>
        <v>12.992853600000002</v>
      </c>
      <c r="H21" s="42">
        <f>G21+G22</f>
        <v>28.111946400000001</v>
      </c>
      <c r="I21" s="49">
        <v>34.700000000000003</v>
      </c>
      <c r="J21" s="2">
        <f t="shared" si="1"/>
        <v>36.091260000000005</v>
      </c>
      <c r="K21" s="51">
        <f t="shared" ref="K21" si="2">(G21+G22)*100/E21</f>
        <v>78.088740000000001</v>
      </c>
      <c r="L21" s="53">
        <v>0</v>
      </c>
    </row>
    <row r="22" spans="1:12" ht="15" customHeight="1" x14ac:dyDescent="0.35">
      <c r="A22" s="55"/>
      <c r="B22" s="56"/>
      <c r="C22" s="3" t="s">
        <v>14</v>
      </c>
      <c r="D22" s="10">
        <v>40</v>
      </c>
      <c r="E22" s="9">
        <f t="shared" si="0"/>
        <v>36</v>
      </c>
      <c r="F22" s="34">
        <f>'[1]max-min'!G21</f>
        <v>16.798991999999998</v>
      </c>
      <c r="G22" s="1">
        <f>'[1]max-min'!I21</f>
        <v>15.119092799999999</v>
      </c>
      <c r="H22" s="43"/>
      <c r="I22" s="50"/>
      <c r="J22" s="2">
        <f t="shared" si="1"/>
        <v>41.997479999999996</v>
      </c>
      <c r="K22" s="52"/>
      <c r="L22" s="54"/>
    </row>
    <row r="23" spans="1:12" ht="15" customHeight="1" x14ac:dyDescent="0.35">
      <c r="A23" s="45">
        <v>8</v>
      </c>
      <c r="B23" s="93" t="s">
        <v>20</v>
      </c>
      <c r="C23" s="5" t="s">
        <v>13</v>
      </c>
      <c r="D23" s="9">
        <v>63</v>
      </c>
      <c r="E23" s="9">
        <f t="shared" si="0"/>
        <v>56.7</v>
      </c>
      <c r="F23" s="34">
        <f>'[1]max-min'!G22</f>
        <v>10.525319999999999</v>
      </c>
      <c r="G23" s="1">
        <f>'[1]max-min'!I22</f>
        <v>9.4727879999999995</v>
      </c>
      <c r="H23" s="42">
        <f>G23+G24</f>
        <v>20.767265999999999</v>
      </c>
      <c r="I23" s="49">
        <v>124.1</v>
      </c>
      <c r="J23" s="2">
        <f t="shared" si="1"/>
        <v>16.706857142857142</v>
      </c>
      <c r="K23" s="51">
        <f t="shared" ref="K23" si="3">(G23+G24)*100/E23</f>
        <v>36.626571428571424</v>
      </c>
      <c r="L23" s="53">
        <v>0</v>
      </c>
    </row>
    <row r="24" spans="1:12" ht="15" customHeight="1" x14ac:dyDescent="0.35">
      <c r="A24" s="46"/>
      <c r="B24" s="94"/>
      <c r="C24" s="4" t="s">
        <v>14</v>
      </c>
      <c r="D24" s="11">
        <v>63</v>
      </c>
      <c r="E24" s="9">
        <f t="shared" si="0"/>
        <v>56.7</v>
      </c>
      <c r="F24" s="34">
        <f>'[1]max-min'!G23</f>
        <v>12.54942</v>
      </c>
      <c r="G24" s="1">
        <f>'[1]max-min'!I23</f>
        <v>11.294478</v>
      </c>
      <c r="H24" s="43"/>
      <c r="I24" s="50"/>
      <c r="J24" s="2">
        <f t="shared" si="1"/>
        <v>19.919714285714281</v>
      </c>
      <c r="K24" s="52"/>
      <c r="L24" s="54"/>
    </row>
    <row r="25" spans="1:12" ht="15" customHeight="1" x14ac:dyDescent="0.35">
      <c r="A25" s="45">
        <v>9</v>
      </c>
      <c r="B25" s="56" t="s">
        <v>21</v>
      </c>
      <c r="C25" s="3" t="s">
        <v>13</v>
      </c>
      <c r="D25" s="10">
        <v>40</v>
      </c>
      <c r="E25" s="9">
        <f t="shared" si="0"/>
        <v>36</v>
      </c>
      <c r="F25" s="34">
        <f>'[1]max-min'!G24</f>
        <v>12.135949999999999</v>
      </c>
      <c r="G25" s="1">
        <f>'[1]max-min'!I24</f>
        <v>10.922355</v>
      </c>
      <c r="H25" s="42">
        <f>G25+G26</f>
        <v>24.767198999999998</v>
      </c>
      <c r="I25" s="49">
        <v>24.4</v>
      </c>
      <c r="J25" s="2">
        <f t="shared" si="1"/>
        <v>30.339874999999999</v>
      </c>
      <c r="K25" s="51">
        <f t="shared" ref="K25:K39" si="4">(G25+G26)*100/E25</f>
        <v>68.797774999999987</v>
      </c>
      <c r="L25" s="53">
        <v>0</v>
      </c>
    </row>
    <row r="26" spans="1:12" ht="15" customHeight="1" x14ac:dyDescent="0.35">
      <c r="A26" s="46"/>
      <c r="B26" s="56"/>
      <c r="C26" s="3" t="s">
        <v>14</v>
      </c>
      <c r="D26" s="10">
        <v>40</v>
      </c>
      <c r="E26" s="9">
        <f t="shared" si="0"/>
        <v>36</v>
      </c>
      <c r="F26" s="34">
        <f>'[1]max-min'!G25</f>
        <v>15.38316</v>
      </c>
      <c r="G26" s="1">
        <f>'[1]max-min'!I25</f>
        <v>13.844844</v>
      </c>
      <c r="H26" s="43"/>
      <c r="I26" s="50"/>
      <c r="J26" s="2">
        <f t="shared" si="1"/>
        <v>38.457900000000002</v>
      </c>
      <c r="K26" s="52"/>
      <c r="L26" s="54"/>
    </row>
    <row r="27" spans="1:12" ht="15" customHeight="1" x14ac:dyDescent="0.35">
      <c r="A27" s="55">
        <v>10</v>
      </c>
      <c r="B27" s="47" t="s">
        <v>22</v>
      </c>
      <c r="C27" s="5" t="s">
        <v>13</v>
      </c>
      <c r="D27" s="9">
        <v>80</v>
      </c>
      <c r="E27" s="9">
        <f t="shared" si="0"/>
        <v>72</v>
      </c>
      <c r="F27" s="34">
        <f>'[1]max-min'!G26</f>
        <v>29.754270000000002</v>
      </c>
      <c r="G27" s="1">
        <f>'[1]max-min'!I26</f>
        <v>26.778843000000002</v>
      </c>
      <c r="H27" s="42">
        <f>G27+G28</f>
        <v>51.451065</v>
      </c>
      <c r="I27" s="49">
        <v>109.3</v>
      </c>
      <c r="J27" s="2">
        <f t="shared" si="1"/>
        <v>37.192837500000003</v>
      </c>
      <c r="K27" s="51">
        <f t="shared" si="4"/>
        <v>71.459812499999998</v>
      </c>
      <c r="L27" s="53">
        <v>0</v>
      </c>
    </row>
    <row r="28" spans="1:12" ht="15" customHeight="1" x14ac:dyDescent="0.35">
      <c r="A28" s="55"/>
      <c r="B28" s="48"/>
      <c r="C28" s="4" t="s">
        <v>14</v>
      </c>
      <c r="D28" s="11">
        <v>80</v>
      </c>
      <c r="E28" s="9">
        <f t="shared" si="0"/>
        <v>72</v>
      </c>
      <c r="F28" s="34">
        <f>'[1]max-min'!G27</f>
        <v>27.41358</v>
      </c>
      <c r="G28" s="1">
        <f>'[1]max-min'!I27</f>
        <v>24.672222000000001</v>
      </c>
      <c r="H28" s="43"/>
      <c r="I28" s="50"/>
      <c r="J28" s="2">
        <f t="shared" si="1"/>
        <v>34.266975000000002</v>
      </c>
      <c r="K28" s="52"/>
      <c r="L28" s="54"/>
    </row>
    <row r="29" spans="1:12" ht="15" customHeight="1" x14ac:dyDescent="0.35">
      <c r="A29" s="45">
        <v>11</v>
      </c>
      <c r="B29" s="56" t="s">
        <v>23</v>
      </c>
      <c r="C29" s="3" t="s">
        <v>13</v>
      </c>
      <c r="D29" s="10">
        <v>80</v>
      </c>
      <c r="E29" s="9">
        <f t="shared" si="0"/>
        <v>72</v>
      </c>
      <c r="F29" s="34">
        <f>'[1]max-min'!G28</f>
        <v>30.102</v>
      </c>
      <c r="G29" s="1">
        <f>'[1]max-min'!I28</f>
        <v>27.091799999999999</v>
      </c>
      <c r="H29" s="42">
        <f>G29+G30</f>
        <v>48.945852000000002</v>
      </c>
      <c r="I29" s="49">
        <v>92.3</v>
      </c>
      <c r="J29" s="2">
        <f t="shared" si="1"/>
        <v>37.627499999999998</v>
      </c>
      <c r="K29" s="51">
        <f t="shared" si="4"/>
        <v>67.980350000000001</v>
      </c>
      <c r="L29" s="53">
        <v>0</v>
      </c>
    </row>
    <row r="30" spans="1:12" ht="15" customHeight="1" x14ac:dyDescent="0.35">
      <c r="A30" s="46"/>
      <c r="B30" s="56"/>
      <c r="C30" s="3" t="s">
        <v>14</v>
      </c>
      <c r="D30" s="10">
        <v>80</v>
      </c>
      <c r="E30" s="9">
        <f t="shared" si="0"/>
        <v>72</v>
      </c>
      <c r="F30" s="34">
        <f>'[1]max-min'!G29</f>
        <v>24.282280000000004</v>
      </c>
      <c r="G30" s="1">
        <f>'[1]max-min'!I29</f>
        <v>21.854052000000003</v>
      </c>
      <c r="H30" s="43"/>
      <c r="I30" s="50"/>
      <c r="J30" s="2">
        <f t="shared" si="1"/>
        <v>30.352850000000004</v>
      </c>
      <c r="K30" s="52"/>
      <c r="L30" s="54"/>
    </row>
    <row r="31" spans="1:12" ht="15" customHeight="1" x14ac:dyDescent="0.35">
      <c r="A31" s="66">
        <v>12</v>
      </c>
      <c r="B31" s="70" t="s">
        <v>24</v>
      </c>
      <c r="C31" s="7" t="s">
        <v>13</v>
      </c>
      <c r="D31" s="9">
        <v>10</v>
      </c>
      <c r="E31" s="9">
        <f t="shared" si="0"/>
        <v>9</v>
      </c>
      <c r="F31" s="34">
        <f>'[1]max-min'!G30</f>
        <v>3.5503060000000004</v>
      </c>
      <c r="G31" s="1">
        <f>'[1]max-min'!I30</f>
        <v>3.1952754000000003</v>
      </c>
      <c r="H31" s="42">
        <f>G31+G32</f>
        <v>6.0912953999999999</v>
      </c>
      <c r="I31" s="49"/>
      <c r="J31" s="2">
        <f t="shared" si="1"/>
        <v>35.503060000000005</v>
      </c>
      <c r="K31" s="51">
        <f t="shared" si="4"/>
        <v>67.681060000000002</v>
      </c>
      <c r="L31" s="53">
        <f>E31-G31-G32-I31</f>
        <v>2.9087046000000001</v>
      </c>
    </row>
    <row r="32" spans="1:12" ht="15" customHeight="1" x14ac:dyDescent="0.35">
      <c r="A32" s="100"/>
      <c r="B32" s="71"/>
      <c r="C32" s="12" t="s">
        <v>14</v>
      </c>
      <c r="D32" s="10">
        <v>10</v>
      </c>
      <c r="E32" s="9">
        <f t="shared" si="0"/>
        <v>9</v>
      </c>
      <c r="F32" s="34">
        <f>'[1]max-min'!G31</f>
        <v>3.2178</v>
      </c>
      <c r="G32" s="1">
        <f>'[1]max-min'!I31</f>
        <v>2.89602</v>
      </c>
      <c r="H32" s="43"/>
      <c r="I32" s="50"/>
      <c r="J32" s="2">
        <f t="shared" si="1"/>
        <v>32.177999999999997</v>
      </c>
      <c r="K32" s="52"/>
      <c r="L32" s="54"/>
    </row>
    <row r="33" spans="1:12" ht="15" customHeight="1" x14ac:dyDescent="0.35">
      <c r="A33" s="100"/>
      <c r="B33" s="71"/>
      <c r="C33" s="12" t="s">
        <v>16</v>
      </c>
      <c r="D33" s="10">
        <v>40</v>
      </c>
      <c r="E33" s="9">
        <f>D33*0.9</f>
        <v>36</v>
      </c>
      <c r="F33" s="34">
        <f>'[1]max-min'!G32</f>
        <v>4.7831040000000007</v>
      </c>
      <c r="G33" s="29">
        <f>'[1]max-min'!I32</f>
        <v>4.3047936000000009</v>
      </c>
      <c r="H33" s="42">
        <f>G33+G34</f>
        <v>9.099886500000002</v>
      </c>
      <c r="I33" s="49">
        <v>99.1</v>
      </c>
      <c r="J33" s="2">
        <f t="shared" si="1"/>
        <v>11.957760000000002</v>
      </c>
      <c r="K33" s="51">
        <f t="shared" ref="K33" si="5">(G33+G34)*100/E33</f>
        <v>25.277462500000006</v>
      </c>
      <c r="L33" s="53">
        <v>0</v>
      </c>
    </row>
    <row r="34" spans="1:12" ht="15" customHeight="1" x14ac:dyDescent="0.35">
      <c r="A34" s="67"/>
      <c r="B34" s="72"/>
      <c r="C34" s="8" t="s">
        <v>17</v>
      </c>
      <c r="D34" s="11">
        <v>40</v>
      </c>
      <c r="E34" s="9">
        <f t="shared" ref="E34" si="6">D34*0.9</f>
        <v>36</v>
      </c>
      <c r="F34" s="34">
        <f>'[1]max-min'!G33</f>
        <v>5.3278810000000014</v>
      </c>
      <c r="G34" s="1">
        <f>'[1]max-min'!I33</f>
        <v>4.7950929000000011</v>
      </c>
      <c r="H34" s="43"/>
      <c r="I34" s="50"/>
      <c r="J34" s="2">
        <f t="shared" si="1"/>
        <v>13.319702500000004</v>
      </c>
      <c r="K34" s="52"/>
      <c r="L34" s="54"/>
    </row>
    <row r="35" spans="1:12" ht="15" customHeight="1" x14ac:dyDescent="0.35">
      <c r="A35" s="55">
        <v>13</v>
      </c>
      <c r="B35" s="47" t="s">
        <v>25</v>
      </c>
      <c r="C35" s="3" t="s">
        <v>13</v>
      </c>
      <c r="D35" s="10">
        <v>63</v>
      </c>
      <c r="E35" s="9">
        <f t="shared" si="0"/>
        <v>56.7</v>
      </c>
      <c r="F35" s="34">
        <f>'[1]max-min'!G34</f>
        <v>16.7118</v>
      </c>
      <c r="G35" s="1">
        <f>'[1]max-min'!I34</f>
        <v>15.040620000000001</v>
      </c>
      <c r="H35" s="42">
        <f>G35+G36</f>
        <v>33.101820000000004</v>
      </c>
      <c r="I35" s="49">
        <v>70.2</v>
      </c>
      <c r="J35" s="2">
        <f t="shared" si="1"/>
        <v>26.526666666666667</v>
      </c>
      <c r="K35" s="51">
        <f t="shared" si="4"/>
        <v>58.380634920634925</v>
      </c>
      <c r="L35" s="53">
        <v>0</v>
      </c>
    </row>
    <row r="36" spans="1:12" ht="15" customHeight="1" x14ac:dyDescent="0.35">
      <c r="A36" s="55"/>
      <c r="B36" s="48"/>
      <c r="C36" s="4" t="s">
        <v>14</v>
      </c>
      <c r="D36" s="11">
        <v>63</v>
      </c>
      <c r="E36" s="9">
        <f t="shared" si="0"/>
        <v>56.7</v>
      </c>
      <c r="F36" s="34">
        <f>'[1]max-min'!G35</f>
        <v>20.068000000000001</v>
      </c>
      <c r="G36" s="1">
        <f>'[1]max-min'!I35</f>
        <v>18.061200000000003</v>
      </c>
      <c r="H36" s="43"/>
      <c r="I36" s="50"/>
      <c r="J36" s="2">
        <f t="shared" si="1"/>
        <v>31.853968253968258</v>
      </c>
      <c r="K36" s="52"/>
      <c r="L36" s="54"/>
    </row>
    <row r="37" spans="1:12" ht="15" customHeight="1" x14ac:dyDescent="0.35">
      <c r="A37" s="45">
        <v>14</v>
      </c>
      <c r="B37" s="47" t="s">
        <v>26</v>
      </c>
      <c r="C37" s="5" t="s">
        <v>13</v>
      </c>
      <c r="D37" s="9">
        <v>16</v>
      </c>
      <c r="E37" s="9">
        <f t="shared" si="0"/>
        <v>14.4</v>
      </c>
      <c r="F37" s="34">
        <f>'[1]max-min'!G36</f>
        <v>1.4168699999999999</v>
      </c>
      <c r="G37" s="1">
        <f>'[1]max-min'!I36</f>
        <v>1.275183</v>
      </c>
      <c r="H37" s="42">
        <f>G37+G38</f>
        <v>2.3588550000000001</v>
      </c>
      <c r="I37" s="49">
        <v>13.7</v>
      </c>
      <c r="J37" s="2">
        <f t="shared" si="1"/>
        <v>8.855437499999999</v>
      </c>
      <c r="K37" s="51">
        <f t="shared" si="4"/>
        <v>16.380937500000002</v>
      </c>
      <c r="L37" s="53">
        <v>0</v>
      </c>
    </row>
    <row r="38" spans="1:12" ht="15" customHeight="1" x14ac:dyDescent="0.35">
      <c r="A38" s="46"/>
      <c r="B38" s="56"/>
      <c r="C38" s="3" t="s">
        <v>14</v>
      </c>
      <c r="D38" s="10">
        <v>16</v>
      </c>
      <c r="E38" s="9">
        <f t="shared" si="0"/>
        <v>14.4</v>
      </c>
      <c r="F38" s="34">
        <f>'[1]max-min'!G37</f>
        <v>1.2040799999999998</v>
      </c>
      <c r="G38" s="1">
        <f>'[1]max-min'!I37</f>
        <v>1.083672</v>
      </c>
      <c r="H38" s="43"/>
      <c r="I38" s="50"/>
      <c r="J38" s="2">
        <f t="shared" si="1"/>
        <v>7.5254999999999992</v>
      </c>
      <c r="K38" s="52"/>
      <c r="L38" s="54"/>
    </row>
    <row r="39" spans="1:12" ht="15" customHeight="1" x14ac:dyDescent="0.35">
      <c r="A39" s="66">
        <v>15</v>
      </c>
      <c r="B39" s="47" t="s">
        <v>27</v>
      </c>
      <c r="C39" s="5" t="s">
        <v>13</v>
      </c>
      <c r="D39" s="9">
        <v>63</v>
      </c>
      <c r="E39" s="9">
        <f t="shared" si="0"/>
        <v>56.7</v>
      </c>
      <c r="F39" s="34">
        <f>'[1]max-min'!G38</f>
        <v>9.0305999999999997</v>
      </c>
      <c r="G39" s="1">
        <f>'[1]max-min'!I38</f>
        <v>8.1275399999999998</v>
      </c>
      <c r="H39" s="42">
        <f>G39+G40</f>
        <v>16.977528</v>
      </c>
      <c r="I39" s="49">
        <v>324.3</v>
      </c>
      <c r="J39" s="2">
        <f t="shared" si="1"/>
        <v>14.334285714285715</v>
      </c>
      <c r="K39" s="51">
        <f t="shared" si="4"/>
        <v>29.942730158730157</v>
      </c>
      <c r="L39" s="53">
        <v>0</v>
      </c>
    </row>
    <row r="40" spans="1:12" ht="15" customHeight="1" x14ac:dyDescent="0.35">
      <c r="A40" s="67"/>
      <c r="B40" s="56"/>
      <c r="C40" s="3" t="s">
        <v>14</v>
      </c>
      <c r="D40" s="10">
        <v>63</v>
      </c>
      <c r="E40" s="9">
        <f t="shared" si="0"/>
        <v>56.7</v>
      </c>
      <c r="F40" s="34">
        <f>'[1]max-min'!G39</f>
        <v>9.8333200000000005</v>
      </c>
      <c r="G40" s="1">
        <f>'[1]max-min'!I39</f>
        <v>8.8499880000000015</v>
      </c>
      <c r="H40" s="43"/>
      <c r="I40" s="50"/>
      <c r="J40" s="2">
        <f t="shared" si="1"/>
        <v>15.608444444444446</v>
      </c>
      <c r="K40" s="52"/>
      <c r="L40" s="54"/>
    </row>
    <row r="41" spans="1:12" ht="15" customHeight="1" x14ac:dyDescent="0.35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34">
        <f>'[1]max-min'!G40</f>
        <v>6.6795299999999997</v>
      </c>
      <c r="G41" s="1">
        <f>'[1]max-min'!I40</f>
        <v>6.0115769999999999</v>
      </c>
      <c r="H41" s="1">
        <v>6.01</v>
      </c>
      <c r="I41" s="30">
        <v>17.899999999999999</v>
      </c>
      <c r="J41" s="2">
        <f t="shared" si="1"/>
        <v>26.718119999999999</v>
      </c>
      <c r="K41" s="25">
        <f>G41*100/E41</f>
        <v>26.718119999999999</v>
      </c>
      <c r="L41" s="22">
        <v>0</v>
      </c>
    </row>
    <row r="42" spans="1:12" ht="15" customHeight="1" x14ac:dyDescent="0.35">
      <c r="A42" s="66">
        <v>17</v>
      </c>
      <c r="B42" s="64" t="s">
        <v>29</v>
      </c>
      <c r="C42" s="6" t="s">
        <v>13</v>
      </c>
      <c r="D42" s="13">
        <v>16</v>
      </c>
      <c r="E42" s="9">
        <f t="shared" si="0"/>
        <v>14.4</v>
      </c>
      <c r="F42" s="34">
        <f>'[1]max-min'!G41</f>
        <v>2.428747</v>
      </c>
      <c r="G42" s="1">
        <f>'[1]max-min'!I41</f>
        <v>2.1858723000000002</v>
      </c>
      <c r="H42" s="42">
        <f>G42+G43</f>
        <v>3.0665115000000003</v>
      </c>
      <c r="I42" s="49">
        <v>12.1</v>
      </c>
      <c r="J42" s="2">
        <f t="shared" si="1"/>
        <v>15.179668750000001</v>
      </c>
      <c r="K42" s="51">
        <f>(G42+G43)*100/E42</f>
        <v>21.29521875</v>
      </c>
      <c r="L42" s="68">
        <v>0</v>
      </c>
    </row>
    <row r="43" spans="1:12" ht="15" customHeight="1" x14ac:dyDescent="0.35">
      <c r="A43" s="67"/>
      <c r="B43" s="65"/>
      <c r="C43" s="13" t="s">
        <v>14</v>
      </c>
      <c r="D43" s="13">
        <v>16</v>
      </c>
      <c r="E43" s="13">
        <f t="shared" si="0"/>
        <v>14.4</v>
      </c>
      <c r="F43" s="1">
        <f>'[1]max-min'!G42</f>
        <v>0.97848799999999991</v>
      </c>
      <c r="G43" s="1">
        <f>'[1]max-min'!I42</f>
        <v>0.88063919999999996</v>
      </c>
      <c r="H43" s="43"/>
      <c r="I43" s="50"/>
      <c r="J43" s="2">
        <f t="shared" ref="J43:J71" si="7">G43*100/E43</f>
        <v>6.1155499999999998</v>
      </c>
      <c r="K43" s="52"/>
      <c r="L43" s="69"/>
    </row>
    <row r="44" spans="1:12" ht="15" customHeight="1" x14ac:dyDescent="0.35">
      <c r="A44" s="55">
        <v>18</v>
      </c>
      <c r="B44" s="56" t="s">
        <v>30</v>
      </c>
      <c r="C44" s="3" t="s">
        <v>13</v>
      </c>
      <c r="D44" s="10">
        <v>40</v>
      </c>
      <c r="E44" s="10">
        <f t="shared" si="0"/>
        <v>36</v>
      </c>
      <c r="F44" s="35">
        <f>'[1]max-min'!G43</f>
        <v>9.2312799999999999</v>
      </c>
      <c r="G44" s="1">
        <f>'[1]max-min'!I43</f>
        <v>8.3081519999999998</v>
      </c>
      <c r="H44" s="42">
        <f>G44+G45</f>
        <v>19.867319999999999</v>
      </c>
      <c r="I44" s="49">
        <v>46.9</v>
      </c>
      <c r="J44" s="2">
        <f t="shared" si="7"/>
        <v>23.078199999999999</v>
      </c>
      <c r="K44" s="51">
        <f>(G44+G45)*100/E45</f>
        <v>88.299199999999999</v>
      </c>
      <c r="L44" s="53">
        <v>0</v>
      </c>
    </row>
    <row r="45" spans="1:12" ht="15" customHeight="1" x14ac:dyDescent="0.35">
      <c r="A45" s="55"/>
      <c r="B45" s="56"/>
      <c r="C45" s="3" t="s">
        <v>14</v>
      </c>
      <c r="D45" s="10">
        <v>25</v>
      </c>
      <c r="E45" s="9">
        <f t="shared" si="0"/>
        <v>22.5</v>
      </c>
      <c r="F45" s="34">
        <f>'[1]max-min'!G44</f>
        <v>12.84352</v>
      </c>
      <c r="G45" s="1">
        <f>'[1]max-min'!I44</f>
        <v>11.559168</v>
      </c>
      <c r="H45" s="43"/>
      <c r="I45" s="50"/>
      <c r="J45" s="2">
        <f t="shared" si="7"/>
        <v>51.374079999999999</v>
      </c>
      <c r="K45" s="52"/>
      <c r="L45" s="54"/>
    </row>
    <row r="46" spans="1:12" ht="15" customHeight="1" x14ac:dyDescent="0.35">
      <c r="A46" s="45">
        <v>19</v>
      </c>
      <c r="B46" s="64" t="s">
        <v>31</v>
      </c>
      <c r="C46" s="5" t="s">
        <v>13</v>
      </c>
      <c r="D46" s="9">
        <v>40</v>
      </c>
      <c r="E46" s="9">
        <f t="shared" si="0"/>
        <v>36</v>
      </c>
      <c r="F46" s="34">
        <f>'[1]max-min'!G45</f>
        <v>5.6674799999999994</v>
      </c>
      <c r="G46" s="1">
        <f>'[1]max-min'!I45</f>
        <v>5.1007319999999998</v>
      </c>
      <c r="H46" s="42">
        <f>G46+G47</f>
        <v>9.0741960000000006</v>
      </c>
      <c r="I46" s="49">
        <v>42.1</v>
      </c>
      <c r="J46" s="2">
        <f t="shared" si="7"/>
        <v>14.168699999999999</v>
      </c>
      <c r="K46" s="51">
        <f>(G46+G47)*100/E46</f>
        <v>25.206100000000003</v>
      </c>
      <c r="L46" s="53">
        <v>0</v>
      </c>
    </row>
    <row r="47" spans="1:12" ht="15" customHeight="1" x14ac:dyDescent="0.35">
      <c r="A47" s="46"/>
      <c r="B47" s="65"/>
      <c r="C47" s="4" t="s">
        <v>14</v>
      </c>
      <c r="D47" s="11">
        <v>40</v>
      </c>
      <c r="E47" s="9">
        <f t="shared" si="0"/>
        <v>36</v>
      </c>
      <c r="F47" s="34">
        <f>'[1]max-min'!G46</f>
        <v>4.4149599999999998</v>
      </c>
      <c r="G47" s="1">
        <f>'[1]max-min'!I46</f>
        <v>3.9734639999999999</v>
      </c>
      <c r="H47" s="43"/>
      <c r="I47" s="50"/>
      <c r="J47" s="2">
        <f t="shared" si="7"/>
        <v>11.0374</v>
      </c>
      <c r="K47" s="52"/>
      <c r="L47" s="54"/>
    </row>
    <row r="48" spans="1:12" ht="15" customHeight="1" x14ac:dyDescent="0.35">
      <c r="A48" s="55">
        <v>20</v>
      </c>
      <c r="B48" s="99" t="s">
        <v>32</v>
      </c>
      <c r="C48" s="3" t="s">
        <v>13</v>
      </c>
      <c r="D48" s="10">
        <v>63</v>
      </c>
      <c r="E48" s="9">
        <f t="shared" si="0"/>
        <v>56.7</v>
      </c>
      <c r="F48" s="34">
        <f>'[1]max-min'!G47</f>
        <v>17.659839999999999</v>
      </c>
      <c r="G48" s="1">
        <f>'[1]max-min'!I47</f>
        <v>15.893856</v>
      </c>
      <c r="H48" s="42">
        <f>G48+G49</f>
        <v>31.787711999999999</v>
      </c>
      <c r="I48" s="49">
        <v>71.7</v>
      </c>
      <c r="J48" s="2">
        <f t="shared" si="7"/>
        <v>28.031492063492063</v>
      </c>
      <c r="K48" s="51">
        <f>(G48+G49)*100/E48</f>
        <v>56.062984126984126</v>
      </c>
      <c r="L48" s="53">
        <v>0</v>
      </c>
    </row>
    <row r="49" spans="1:12" ht="15" customHeight="1" x14ac:dyDescent="0.35">
      <c r="A49" s="55"/>
      <c r="B49" s="99"/>
      <c r="C49" s="3" t="s">
        <v>14</v>
      </c>
      <c r="D49" s="10">
        <v>63</v>
      </c>
      <c r="E49" s="9">
        <f t="shared" si="0"/>
        <v>56.7</v>
      </c>
      <c r="F49" s="34">
        <f>'[1]max-min'!G48</f>
        <v>17.659839999999999</v>
      </c>
      <c r="G49" s="1">
        <f>'[1]max-min'!I48</f>
        <v>15.893856</v>
      </c>
      <c r="H49" s="43"/>
      <c r="I49" s="50"/>
      <c r="J49" s="2">
        <f t="shared" si="7"/>
        <v>28.031492063492063</v>
      </c>
      <c r="K49" s="52"/>
      <c r="L49" s="54"/>
    </row>
    <row r="50" spans="1:12" ht="15" customHeight="1" x14ac:dyDescent="0.35">
      <c r="A50" s="45">
        <v>21</v>
      </c>
      <c r="B50" s="47" t="s">
        <v>33</v>
      </c>
      <c r="C50" s="5" t="s">
        <v>13</v>
      </c>
      <c r="D50" s="9">
        <v>80</v>
      </c>
      <c r="E50" s="9">
        <f t="shared" si="0"/>
        <v>72</v>
      </c>
      <c r="F50" s="34">
        <f>'[1]max-min'!G49</f>
        <v>30.854818150000003</v>
      </c>
      <c r="G50" s="1">
        <f>'[1]max-min'!I49</f>
        <v>27.769336335000002</v>
      </c>
      <c r="H50" s="42">
        <f>G50+G51</f>
        <v>51.692904623700002</v>
      </c>
      <c r="I50" s="49">
        <v>45.3</v>
      </c>
      <c r="J50" s="2">
        <f t="shared" si="7"/>
        <v>38.568522687500007</v>
      </c>
      <c r="K50" s="51">
        <f>(G50+G51)*100/E50</f>
        <v>71.795700866250002</v>
      </c>
      <c r="L50" s="53">
        <v>0</v>
      </c>
    </row>
    <row r="51" spans="1:12" ht="15" customHeight="1" x14ac:dyDescent="0.35">
      <c r="A51" s="46"/>
      <c r="B51" s="48"/>
      <c r="C51" s="4" t="s">
        <v>14</v>
      </c>
      <c r="D51" s="11">
        <v>80</v>
      </c>
      <c r="E51" s="9">
        <f t="shared" si="0"/>
        <v>72</v>
      </c>
      <c r="F51" s="34">
        <f>'[1]max-min'!G50</f>
        <v>26.581742542999997</v>
      </c>
      <c r="G51" s="1">
        <f>'[1]max-min'!I50</f>
        <v>23.923568288699997</v>
      </c>
      <c r="H51" s="43"/>
      <c r="I51" s="50"/>
      <c r="J51" s="2">
        <f t="shared" si="7"/>
        <v>33.227178178749995</v>
      </c>
      <c r="K51" s="52"/>
      <c r="L51" s="54"/>
    </row>
    <row r="52" spans="1:12" ht="15" customHeight="1" x14ac:dyDescent="0.35">
      <c r="A52" s="45">
        <v>22</v>
      </c>
      <c r="B52" s="47" t="s">
        <v>34</v>
      </c>
      <c r="C52" s="5" t="s">
        <v>13</v>
      </c>
      <c r="D52" s="9">
        <v>80</v>
      </c>
      <c r="E52" s="9">
        <f t="shared" si="0"/>
        <v>72</v>
      </c>
      <c r="F52" s="34">
        <f>'[1]max-min'!G51</f>
        <v>29.098600000000001</v>
      </c>
      <c r="G52" s="1">
        <f>'[1]max-min'!I51</f>
        <v>26.188740000000003</v>
      </c>
      <c r="H52" s="42">
        <f>G52+G53</f>
        <v>55.989720000000005</v>
      </c>
      <c r="I52" s="49">
        <v>58.1</v>
      </c>
      <c r="J52" s="2">
        <f t="shared" si="7"/>
        <v>36.373250000000006</v>
      </c>
      <c r="K52" s="51">
        <f>(G52+G53)*100/E52</f>
        <v>77.763500000000008</v>
      </c>
      <c r="L52" s="53">
        <v>0</v>
      </c>
    </row>
    <row r="53" spans="1:12" ht="15" customHeight="1" x14ac:dyDescent="0.35">
      <c r="A53" s="46"/>
      <c r="B53" s="48"/>
      <c r="C53" s="4" t="s">
        <v>14</v>
      </c>
      <c r="D53" s="11">
        <v>80</v>
      </c>
      <c r="E53" s="9">
        <f t="shared" si="0"/>
        <v>72</v>
      </c>
      <c r="F53" s="34">
        <f>'[1]max-min'!G52</f>
        <v>33.112200000000001</v>
      </c>
      <c r="G53" s="1">
        <f>'[1]max-min'!I52</f>
        <v>29.800980000000003</v>
      </c>
      <c r="H53" s="43"/>
      <c r="I53" s="50"/>
      <c r="J53" s="2">
        <f t="shared" si="7"/>
        <v>41.390250000000009</v>
      </c>
      <c r="K53" s="52"/>
      <c r="L53" s="54"/>
    </row>
    <row r="54" spans="1:12" ht="15" customHeight="1" x14ac:dyDescent="0.35">
      <c r="A54" s="55">
        <v>23</v>
      </c>
      <c r="B54" s="56" t="s">
        <v>35</v>
      </c>
      <c r="C54" s="3" t="s">
        <v>13</v>
      </c>
      <c r="D54" s="10">
        <v>63</v>
      </c>
      <c r="E54" s="9">
        <f t="shared" si="0"/>
        <v>56.7</v>
      </c>
      <c r="F54" s="34">
        <v>25.4</v>
      </c>
      <c r="G54" s="29">
        <f>F54*0.9</f>
        <v>22.86</v>
      </c>
      <c r="H54" s="42">
        <f>G54+G55</f>
        <v>39.167999999999999</v>
      </c>
      <c r="I54" s="49">
        <v>264.8</v>
      </c>
      <c r="J54" s="2">
        <f t="shared" si="7"/>
        <v>40.317460317460316</v>
      </c>
      <c r="K54" s="51">
        <f>(G54+G55)*100/E54</f>
        <v>69.079365079365076</v>
      </c>
      <c r="L54" s="53">
        <v>0</v>
      </c>
    </row>
    <row r="55" spans="1:12" ht="15" customHeight="1" x14ac:dyDescent="0.35">
      <c r="A55" s="55"/>
      <c r="B55" s="56"/>
      <c r="C55" s="3" t="s">
        <v>14</v>
      </c>
      <c r="D55" s="10">
        <v>63</v>
      </c>
      <c r="E55" s="9">
        <f t="shared" si="0"/>
        <v>56.7</v>
      </c>
      <c r="F55" s="34">
        <v>18.12</v>
      </c>
      <c r="G55" s="1">
        <f>F55*0.9</f>
        <v>16.308</v>
      </c>
      <c r="H55" s="43"/>
      <c r="I55" s="50"/>
      <c r="J55" s="2">
        <f t="shared" si="7"/>
        <v>28.761904761904759</v>
      </c>
      <c r="K55" s="52"/>
      <c r="L55" s="54"/>
    </row>
    <row r="56" spans="1:12" ht="15" customHeight="1" x14ac:dyDescent="0.35">
      <c r="A56" s="45">
        <v>24</v>
      </c>
      <c r="B56" s="47" t="s">
        <v>36</v>
      </c>
      <c r="C56" s="5" t="s">
        <v>13</v>
      </c>
      <c r="D56" s="9">
        <v>63</v>
      </c>
      <c r="E56" s="9">
        <f t="shared" si="0"/>
        <v>56.7</v>
      </c>
      <c r="F56" s="34">
        <f>'[1]max-min'!G55</f>
        <v>21.498510531000001</v>
      </c>
      <c r="G56" s="1">
        <f>'[1]max-min'!I55</f>
        <v>19.3486594779</v>
      </c>
      <c r="H56" s="42">
        <f>G56+G57</f>
        <v>37.107443056500003</v>
      </c>
      <c r="I56" s="49">
        <v>43.1</v>
      </c>
      <c r="J56" s="2">
        <f t="shared" si="7"/>
        <v>34.12461989047619</v>
      </c>
      <c r="K56" s="51">
        <f>(G56+G57)*100/E56</f>
        <v>65.445225849206352</v>
      </c>
      <c r="L56" s="53">
        <v>0</v>
      </c>
    </row>
    <row r="57" spans="1:12" ht="15" customHeight="1" x14ac:dyDescent="0.35">
      <c r="A57" s="46"/>
      <c r="B57" s="48"/>
      <c r="C57" s="4" t="s">
        <v>14</v>
      </c>
      <c r="D57" s="11">
        <v>63</v>
      </c>
      <c r="E57" s="9">
        <f t="shared" si="0"/>
        <v>56.7</v>
      </c>
      <c r="F57" s="34">
        <f>'[1]max-min'!G56</f>
        <v>19.731981754</v>
      </c>
      <c r="G57" s="1">
        <f>'[1]max-min'!I56</f>
        <v>17.758783578599999</v>
      </c>
      <c r="H57" s="43"/>
      <c r="I57" s="50"/>
      <c r="J57" s="2">
        <f t="shared" si="7"/>
        <v>31.320605958730155</v>
      </c>
      <c r="K57" s="52"/>
      <c r="L57" s="54"/>
    </row>
    <row r="58" spans="1:12" ht="15" customHeight="1" x14ac:dyDescent="0.35">
      <c r="A58" s="55">
        <v>25</v>
      </c>
      <c r="B58" s="56" t="s">
        <v>37</v>
      </c>
      <c r="C58" s="3" t="s">
        <v>13</v>
      </c>
      <c r="D58" s="10">
        <v>40</v>
      </c>
      <c r="E58" s="9">
        <f t="shared" si="0"/>
        <v>36</v>
      </c>
      <c r="F58" s="34">
        <f>'[1]max-min'!G57</f>
        <v>7.5531799999999993</v>
      </c>
      <c r="G58" s="1">
        <f>'[1]max-min'!I57</f>
        <v>6.7978619999999994</v>
      </c>
      <c r="H58" s="42">
        <f>G58+G59</f>
        <v>20.944763999999999</v>
      </c>
      <c r="I58" s="49">
        <v>25</v>
      </c>
      <c r="J58" s="2">
        <f t="shared" si="7"/>
        <v>18.882949999999997</v>
      </c>
      <c r="K58" s="51">
        <f>(G58+G59)*100/E58</f>
        <v>58.179900000000004</v>
      </c>
      <c r="L58" s="53">
        <v>0</v>
      </c>
    </row>
    <row r="59" spans="1:12" ht="15" customHeight="1" x14ac:dyDescent="0.35">
      <c r="A59" s="55"/>
      <c r="B59" s="56"/>
      <c r="C59" s="3" t="s">
        <v>14</v>
      </c>
      <c r="D59" s="10">
        <v>63</v>
      </c>
      <c r="E59" s="9">
        <f t="shared" si="0"/>
        <v>56.7</v>
      </c>
      <c r="F59" s="34">
        <f>'[1]max-min'!G58</f>
        <v>15.718779999999999</v>
      </c>
      <c r="G59" s="1">
        <f>'[1]max-min'!I58</f>
        <v>14.146901999999999</v>
      </c>
      <c r="H59" s="43"/>
      <c r="I59" s="50"/>
      <c r="J59" s="2">
        <f t="shared" si="7"/>
        <v>24.950444444444443</v>
      </c>
      <c r="K59" s="52"/>
      <c r="L59" s="54"/>
    </row>
    <row r="60" spans="1:12" ht="15" customHeight="1" x14ac:dyDescent="0.35">
      <c r="A60" s="45">
        <v>26</v>
      </c>
      <c r="B60" s="47" t="s">
        <v>38</v>
      </c>
      <c r="C60" s="5" t="s">
        <v>13</v>
      </c>
      <c r="D60" s="9">
        <v>40</v>
      </c>
      <c r="E60" s="9">
        <f t="shared" si="0"/>
        <v>36</v>
      </c>
      <c r="F60" s="34">
        <f>'[1]max-min'!G59</f>
        <v>11.0374</v>
      </c>
      <c r="G60" s="1">
        <f>'[1]max-min'!I59</f>
        <v>9.9336599999999997</v>
      </c>
      <c r="H60" s="42">
        <f>G60+G61</f>
        <v>20.409156000000003</v>
      </c>
      <c r="I60" s="49">
        <v>17.7</v>
      </c>
      <c r="J60" s="2">
        <f t="shared" si="7"/>
        <v>27.593499999999999</v>
      </c>
      <c r="K60" s="51">
        <f>(G60+G61)*100/E60</f>
        <v>56.692100000000011</v>
      </c>
      <c r="L60" s="53">
        <v>0</v>
      </c>
    </row>
    <row r="61" spans="1:12" ht="15" customHeight="1" x14ac:dyDescent="0.35">
      <c r="A61" s="46"/>
      <c r="B61" s="48"/>
      <c r="C61" s="4" t="s">
        <v>14</v>
      </c>
      <c r="D61" s="11">
        <v>40</v>
      </c>
      <c r="E61" s="9">
        <f t="shared" si="0"/>
        <v>36</v>
      </c>
      <c r="F61" s="34">
        <f>'[1]max-min'!G60</f>
        <v>11.63944</v>
      </c>
      <c r="G61" s="1">
        <f>'[1]max-min'!I60</f>
        <v>10.475496000000001</v>
      </c>
      <c r="H61" s="43"/>
      <c r="I61" s="50"/>
      <c r="J61" s="2">
        <f t="shared" si="7"/>
        <v>29.098600000000001</v>
      </c>
      <c r="K61" s="52"/>
      <c r="L61" s="54"/>
    </row>
    <row r="62" spans="1:12" ht="15" customHeight="1" x14ac:dyDescent="0.35">
      <c r="A62" s="55">
        <v>27</v>
      </c>
      <c r="B62" s="47" t="s">
        <v>39</v>
      </c>
      <c r="C62" s="5" t="s">
        <v>13</v>
      </c>
      <c r="D62" s="9">
        <v>80</v>
      </c>
      <c r="E62" s="9">
        <f t="shared" si="0"/>
        <v>72</v>
      </c>
      <c r="F62" s="34">
        <f>'[1]max-min'!G61</f>
        <v>19.666640000000001</v>
      </c>
      <c r="G62" s="1">
        <f>'[1]max-min'!I61</f>
        <v>17.699976000000003</v>
      </c>
      <c r="H62" s="42">
        <f>G62+G63</f>
        <v>32.69077200000001</v>
      </c>
      <c r="I62" s="49">
        <v>320.10000000000002</v>
      </c>
      <c r="J62" s="2">
        <f t="shared" si="7"/>
        <v>24.583300000000005</v>
      </c>
      <c r="K62" s="51">
        <f>(G62+G63)*100/E62</f>
        <v>45.403850000000013</v>
      </c>
      <c r="L62" s="53">
        <v>0</v>
      </c>
    </row>
    <row r="63" spans="1:12" ht="15" customHeight="1" x14ac:dyDescent="0.35">
      <c r="A63" s="55"/>
      <c r="B63" s="48"/>
      <c r="C63" s="4" t="s">
        <v>14</v>
      </c>
      <c r="D63" s="11">
        <v>80</v>
      </c>
      <c r="E63" s="9">
        <f t="shared" si="0"/>
        <v>72</v>
      </c>
      <c r="F63" s="34">
        <f>'[1]max-min'!G62</f>
        <v>16.656440000000003</v>
      </c>
      <c r="G63" s="1">
        <f>'[1]max-min'!I62</f>
        <v>14.990796000000003</v>
      </c>
      <c r="H63" s="43"/>
      <c r="I63" s="50"/>
      <c r="J63" s="2">
        <f t="shared" si="7"/>
        <v>20.820550000000004</v>
      </c>
      <c r="K63" s="52"/>
      <c r="L63" s="54"/>
    </row>
    <row r="64" spans="1:12" ht="15" customHeight="1" x14ac:dyDescent="0.35">
      <c r="A64" s="45">
        <v>28</v>
      </c>
      <c r="B64" s="56" t="s">
        <v>40</v>
      </c>
      <c r="C64" s="3" t="s">
        <v>13</v>
      </c>
      <c r="D64" s="10">
        <v>40</v>
      </c>
      <c r="E64" s="9">
        <f t="shared" si="0"/>
        <v>36</v>
      </c>
      <c r="F64" s="34">
        <f>'[1]max-min'!G63</f>
        <v>18.372599999999998</v>
      </c>
      <c r="G64" s="1">
        <f>'[1]max-min'!I63</f>
        <v>16.535339999999998</v>
      </c>
      <c r="H64" s="42">
        <f>G64+G65</f>
        <v>31.417145999999999</v>
      </c>
      <c r="I64" s="49">
        <v>18.600000000000001</v>
      </c>
      <c r="J64" s="2">
        <f t="shared" si="7"/>
        <v>45.9315</v>
      </c>
      <c r="K64" s="51">
        <f>(G64+G65)*100/E64</f>
        <v>87.269849999999991</v>
      </c>
      <c r="L64" s="53">
        <v>0</v>
      </c>
    </row>
    <row r="65" spans="1:12" ht="15" customHeight="1" x14ac:dyDescent="0.35">
      <c r="A65" s="46"/>
      <c r="B65" s="56"/>
      <c r="C65" s="3" t="s">
        <v>14</v>
      </c>
      <c r="D65" s="10">
        <v>40</v>
      </c>
      <c r="E65" s="9">
        <f t="shared" si="0"/>
        <v>36</v>
      </c>
      <c r="F65" s="34">
        <f>'[1]max-min'!G64</f>
        <v>16.535340000000001</v>
      </c>
      <c r="G65" s="1">
        <f>'[1]max-min'!I64</f>
        <v>14.881806000000001</v>
      </c>
      <c r="H65" s="43"/>
      <c r="I65" s="50"/>
      <c r="J65" s="2">
        <f t="shared" si="7"/>
        <v>41.338350000000005</v>
      </c>
      <c r="K65" s="52"/>
      <c r="L65" s="54"/>
    </row>
    <row r="66" spans="1:12" ht="15" customHeight="1" x14ac:dyDescent="0.35">
      <c r="A66" s="55">
        <v>29</v>
      </c>
      <c r="B66" s="47" t="s">
        <v>41</v>
      </c>
      <c r="C66" s="5" t="s">
        <v>13</v>
      </c>
      <c r="D66" s="9">
        <v>63</v>
      </c>
      <c r="E66" s="9">
        <f t="shared" si="0"/>
        <v>56.7</v>
      </c>
      <c r="F66" s="34">
        <f>'[1]max-min'!G65</f>
        <v>23.479560000000003</v>
      </c>
      <c r="G66" s="1">
        <f>'[1]max-min'!I65</f>
        <v>21.131604000000003</v>
      </c>
      <c r="H66" s="42">
        <f>G66+G67</f>
        <v>36.069462000000001</v>
      </c>
      <c r="I66" s="49">
        <v>28.6</v>
      </c>
      <c r="J66" s="2">
        <f t="shared" si="7"/>
        <v>37.26914285714286</v>
      </c>
      <c r="K66" s="51">
        <f>(G66+G67)*100/E66</f>
        <v>63.614571428571431</v>
      </c>
      <c r="L66" s="53">
        <v>0</v>
      </c>
    </row>
    <row r="67" spans="1:12" ht="15" customHeight="1" x14ac:dyDescent="0.35">
      <c r="A67" s="55"/>
      <c r="B67" s="48"/>
      <c r="C67" s="4" t="s">
        <v>14</v>
      </c>
      <c r="D67" s="11">
        <v>63</v>
      </c>
      <c r="E67" s="9">
        <f t="shared" si="0"/>
        <v>56.7</v>
      </c>
      <c r="F67" s="34">
        <f>'[1]max-min'!G66</f>
        <v>16.597619999999999</v>
      </c>
      <c r="G67" s="1">
        <f>'[1]max-min'!I66</f>
        <v>14.937858</v>
      </c>
      <c r="H67" s="43"/>
      <c r="I67" s="50"/>
      <c r="J67" s="2">
        <f t="shared" si="7"/>
        <v>26.34542857142857</v>
      </c>
      <c r="K67" s="52"/>
      <c r="L67" s="54"/>
    </row>
    <row r="68" spans="1:12" ht="15" customHeight="1" x14ac:dyDescent="0.35">
      <c r="A68" s="45">
        <v>30</v>
      </c>
      <c r="B68" s="56" t="s">
        <v>42</v>
      </c>
      <c r="C68" s="3" t="s">
        <v>13</v>
      </c>
      <c r="D68" s="10">
        <v>40</v>
      </c>
      <c r="E68" s="9">
        <f t="shared" si="0"/>
        <v>36</v>
      </c>
      <c r="F68" s="34">
        <f>'[1]max-min'!G67</f>
        <v>15.653040000000001</v>
      </c>
      <c r="G68" s="1">
        <f>'[1]max-min'!I67</f>
        <v>14.087736000000001</v>
      </c>
      <c r="H68" s="42">
        <f>G68+G69</f>
        <v>28.897920000000003</v>
      </c>
      <c r="I68" s="49">
        <v>36.299999999999997</v>
      </c>
      <c r="J68" s="2">
        <f t="shared" si="7"/>
        <v>39.132600000000004</v>
      </c>
      <c r="K68" s="51">
        <f>(G68+G69)*100/E68</f>
        <v>80.272000000000006</v>
      </c>
      <c r="L68" s="53">
        <v>0</v>
      </c>
    </row>
    <row r="69" spans="1:12" ht="15" customHeight="1" x14ac:dyDescent="0.35">
      <c r="A69" s="46"/>
      <c r="B69" s="56"/>
      <c r="C69" s="3" t="s">
        <v>14</v>
      </c>
      <c r="D69" s="10">
        <v>40</v>
      </c>
      <c r="E69" s="9">
        <f t="shared" si="0"/>
        <v>36</v>
      </c>
      <c r="F69" s="34">
        <f>'[1]max-min'!G68</f>
        <v>16.455760000000001</v>
      </c>
      <c r="G69" s="1">
        <f>'[1]max-min'!I68</f>
        <v>14.810184000000001</v>
      </c>
      <c r="H69" s="43"/>
      <c r="I69" s="50"/>
      <c r="J69" s="2">
        <f t="shared" si="7"/>
        <v>41.139400000000002</v>
      </c>
      <c r="K69" s="52"/>
      <c r="L69" s="54"/>
    </row>
    <row r="70" spans="1:12" ht="15" customHeight="1" x14ac:dyDescent="0.35">
      <c r="A70" s="102">
        <v>31</v>
      </c>
      <c r="B70" s="104" t="s">
        <v>43</v>
      </c>
      <c r="C70" s="13" t="s">
        <v>13</v>
      </c>
      <c r="D70" s="13">
        <v>25</v>
      </c>
      <c r="E70" s="13">
        <f t="shared" si="0"/>
        <v>22.5</v>
      </c>
      <c r="F70" s="1">
        <f>'[1]max-min'!G69</f>
        <v>3.8129200000000001</v>
      </c>
      <c r="G70" s="1">
        <f>'[1]max-min'!I69</f>
        <v>3.4316280000000003</v>
      </c>
      <c r="H70" s="42">
        <f>G70+G71</f>
        <v>6.5020320000000007</v>
      </c>
      <c r="I70" s="49">
        <v>9.8000000000000007</v>
      </c>
      <c r="J70" s="17">
        <f t="shared" si="7"/>
        <v>15.251680000000002</v>
      </c>
      <c r="K70" s="51">
        <f>(G70+G71)*100/E70</f>
        <v>28.897920000000003</v>
      </c>
      <c r="L70" s="53">
        <f>E70-G70-G71-I70</f>
        <v>6.1979679999999995</v>
      </c>
    </row>
    <row r="71" spans="1:12" ht="15.75" customHeight="1" thickBot="1" x14ac:dyDescent="0.4">
      <c r="A71" s="103"/>
      <c r="B71" s="105"/>
      <c r="C71" s="14" t="s">
        <v>14</v>
      </c>
      <c r="D71" s="14">
        <v>25</v>
      </c>
      <c r="E71" s="14">
        <f t="shared" si="0"/>
        <v>22.5</v>
      </c>
      <c r="F71" s="23">
        <f>'[1]max-min'!G70</f>
        <v>3.4115600000000001</v>
      </c>
      <c r="G71" s="23">
        <f>'[1]max-min'!I70</f>
        <v>3.0704040000000004</v>
      </c>
      <c r="H71" s="44"/>
      <c r="I71" s="106"/>
      <c r="J71" s="24">
        <f t="shared" si="7"/>
        <v>13.646240000000002</v>
      </c>
      <c r="K71" s="52"/>
      <c r="L71" s="107"/>
    </row>
    <row r="72" spans="1:12" x14ac:dyDescent="0.35">
      <c r="F72" s="36"/>
    </row>
    <row r="73" spans="1:12" ht="20.5" x14ac:dyDescent="0.45">
      <c r="A73" s="40"/>
      <c r="B73" s="40"/>
      <c r="C73" s="40"/>
      <c r="D73" s="40"/>
      <c r="E73" s="40"/>
      <c r="F73" s="40"/>
      <c r="G73" s="40"/>
      <c r="H73" s="39"/>
      <c r="I73" s="41"/>
      <c r="J73" s="41"/>
      <c r="K73" s="41"/>
      <c r="L73" s="41"/>
    </row>
    <row r="74" spans="1:12" ht="18.75" customHeight="1" x14ac:dyDescent="0.35">
      <c r="D74" s="31" t="s">
        <v>50</v>
      </c>
      <c r="E74" s="31"/>
      <c r="F74" s="37"/>
      <c r="G74" s="31"/>
      <c r="H74" s="31"/>
      <c r="I74" s="31"/>
      <c r="J74" s="31" t="s">
        <v>51</v>
      </c>
      <c r="K74" s="32"/>
    </row>
    <row r="75" spans="1:12" x14ac:dyDescent="0.35">
      <c r="F75" s="36"/>
    </row>
    <row r="76" spans="1:12" x14ac:dyDescent="0.35">
      <c r="F76" s="36"/>
    </row>
    <row r="77" spans="1:12" x14ac:dyDescent="0.35">
      <c r="F77" s="36"/>
    </row>
    <row r="78" spans="1:12" x14ac:dyDescent="0.35">
      <c r="F78" s="36"/>
    </row>
    <row r="79" spans="1:12" x14ac:dyDescent="0.35">
      <c r="F79" s="36"/>
    </row>
    <row r="80" spans="1:12" x14ac:dyDescent="0.35">
      <c r="F80" s="36"/>
    </row>
    <row r="81" spans="6:6" x14ac:dyDescent="0.35">
      <c r="F81" s="36"/>
    </row>
  </sheetData>
  <mergeCells count="202">
    <mergeCell ref="N2:N3"/>
    <mergeCell ref="A68:A69"/>
    <mergeCell ref="B68:B69"/>
    <mergeCell ref="I68:I69"/>
    <mergeCell ref="K68:K69"/>
    <mergeCell ref="L68:L69"/>
    <mergeCell ref="A70:A71"/>
    <mergeCell ref="B70:B71"/>
    <mergeCell ref="I70:I71"/>
    <mergeCell ref="K70:K71"/>
    <mergeCell ref="L70:L71"/>
    <mergeCell ref="L35:L36"/>
    <mergeCell ref="A66:A67"/>
    <mergeCell ref="B66:B67"/>
    <mergeCell ref="I66:I67"/>
    <mergeCell ref="K66:K67"/>
    <mergeCell ref="L66:L67"/>
    <mergeCell ref="A37:A38"/>
    <mergeCell ref="B37:B38"/>
    <mergeCell ref="I37:I38"/>
    <mergeCell ref="K37:K38"/>
    <mergeCell ref="L37:L38"/>
    <mergeCell ref="A39:A40"/>
    <mergeCell ref="B39:B40"/>
    <mergeCell ref="L54:L55"/>
    <mergeCell ref="A48:A49"/>
    <mergeCell ref="B48:B49"/>
    <mergeCell ref="I48:I49"/>
    <mergeCell ref="K48:K49"/>
    <mergeCell ref="L48:L49"/>
    <mergeCell ref="A50:A51"/>
    <mergeCell ref="B50:B51"/>
    <mergeCell ref="I50:I51"/>
    <mergeCell ref="K50:K51"/>
    <mergeCell ref="L50:L51"/>
    <mergeCell ref="A54:A55"/>
    <mergeCell ref="B54:B55"/>
    <mergeCell ref="I54:I55"/>
    <mergeCell ref="K54:K55"/>
    <mergeCell ref="A52:A53"/>
    <mergeCell ref="B52:B53"/>
    <mergeCell ref="I52:I53"/>
    <mergeCell ref="K52:K53"/>
    <mergeCell ref="L52:L53"/>
    <mergeCell ref="A35:A36"/>
    <mergeCell ref="B35:B36"/>
    <mergeCell ref="I35:I36"/>
    <mergeCell ref="K35:K36"/>
    <mergeCell ref="A29:A30"/>
    <mergeCell ref="B29:B30"/>
    <mergeCell ref="I29:I30"/>
    <mergeCell ref="K29:K30"/>
    <mergeCell ref="I21:I22"/>
    <mergeCell ref="K21:K22"/>
    <mergeCell ref="B27:B28"/>
    <mergeCell ref="A21:A22"/>
    <mergeCell ref="A27:A28"/>
    <mergeCell ref="H27:H28"/>
    <mergeCell ref="H35:H36"/>
    <mergeCell ref="A25:A26"/>
    <mergeCell ref="K25:K26"/>
    <mergeCell ref="A31:A34"/>
    <mergeCell ref="K15:K16"/>
    <mergeCell ref="L15:L16"/>
    <mergeCell ref="I9:I10"/>
    <mergeCell ref="K9:K10"/>
    <mergeCell ref="L9:L10"/>
    <mergeCell ref="I11:I12"/>
    <mergeCell ref="K11:K12"/>
    <mergeCell ref="L11:L12"/>
    <mergeCell ref="A13:A14"/>
    <mergeCell ref="B13:B14"/>
    <mergeCell ref="I13:I14"/>
    <mergeCell ref="K13:K14"/>
    <mergeCell ref="L13:L14"/>
    <mergeCell ref="A9:A10"/>
    <mergeCell ref="B9:B10"/>
    <mergeCell ref="A11:A12"/>
    <mergeCell ref="B11:B12"/>
    <mergeCell ref="A15:A18"/>
    <mergeCell ref="B15:B18"/>
    <mergeCell ref="I17:I18"/>
    <mergeCell ref="K17:K18"/>
    <mergeCell ref="L17:L18"/>
    <mergeCell ref="B7:B8"/>
    <mergeCell ref="I58:I59"/>
    <mergeCell ref="K58:K59"/>
    <mergeCell ref="L58:L59"/>
    <mergeCell ref="K64:K65"/>
    <mergeCell ref="L64:L65"/>
    <mergeCell ref="A60:A61"/>
    <mergeCell ref="B60:B61"/>
    <mergeCell ref="I60:I61"/>
    <mergeCell ref="K60:K61"/>
    <mergeCell ref="L60:L61"/>
    <mergeCell ref="A62:A63"/>
    <mergeCell ref="B62:B63"/>
    <mergeCell ref="I62:I63"/>
    <mergeCell ref="K62:K63"/>
    <mergeCell ref="L62:L63"/>
    <mergeCell ref="A64:A65"/>
    <mergeCell ref="B64:B65"/>
    <mergeCell ref="I64:I65"/>
    <mergeCell ref="I7:I8"/>
    <mergeCell ref="K7:K8"/>
    <mergeCell ref="L7:L8"/>
    <mergeCell ref="A7:A8"/>
    <mergeCell ref="I15:I16"/>
    <mergeCell ref="A19:A20"/>
    <mergeCell ref="B19:B20"/>
    <mergeCell ref="I19:I20"/>
    <mergeCell ref="K19:K20"/>
    <mergeCell ref="L19:L20"/>
    <mergeCell ref="K27:K28"/>
    <mergeCell ref="L27:L28"/>
    <mergeCell ref="I27:I28"/>
    <mergeCell ref="A1:L2"/>
    <mergeCell ref="A3:A6"/>
    <mergeCell ref="B3:B6"/>
    <mergeCell ref="C3:C6"/>
    <mergeCell ref="D3:E5"/>
    <mergeCell ref="I3:I5"/>
    <mergeCell ref="J3:J5"/>
    <mergeCell ref="K3:K5"/>
    <mergeCell ref="L3:L5"/>
    <mergeCell ref="L21:L22"/>
    <mergeCell ref="A23:A24"/>
    <mergeCell ref="B23:B24"/>
    <mergeCell ref="I23:I24"/>
    <mergeCell ref="K23:K24"/>
    <mergeCell ref="L23:L24"/>
    <mergeCell ref="I25:I26"/>
    <mergeCell ref="L25:L26"/>
    <mergeCell ref="B25:B26"/>
    <mergeCell ref="H21:H22"/>
    <mergeCell ref="H23:H24"/>
    <mergeCell ref="H25:H26"/>
    <mergeCell ref="B21:B22"/>
    <mergeCell ref="L29:L30"/>
    <mergeCell ref="I31:I32"/>
    <mergeCell ref="K31:K32"/>
    <mergeCell ref="L31:L32"/>
    <mergeCell ref="B31:B34"/>
    <mergeCell ref="I33:I34"/>
    <mergeCell ref="K33:K34"/>
    <mergeCell ref="L33:L34"/>
    <mergeCell ref="H29:H30"/>
    <mergeCell ref="H31:H32"/>
    <mergeCell ref="H33:H34"/>
    <mergeCell ref="K39:K40"/>
    <mergeCell ref="A44:A45"/>
    <mergeCell ref="B44:B45"/>
    <mergeCell ref="I44:I45"/>
    <mergeCell ref="K44:K45"/>
    <mergeCell ref="L44:L45"/>
    <mergeCell ref="A46:A47"/>
    <mergeCell ref="B46:B47"/>
    <mergeCell ref="I46:I47"/>
    <mergeCell ref="K46:K47"/>
    <mergeCell ref="L46:L47"/>
    <mergeCell ref="L39:L40"/>
    <mergeCell ref="A42:A43"/>
    <mergeCell ref="B42:B43"/>
    <mergeCell ref="I42:I43"/>
    <mergeCell ref="K42:K43"/>
    <mergeCell ref="L42:L43"/>
    <mergeCell ref="I39:I40"/>
    <mergeCell ref="F3:G5"/>
    <mergeCell ref="H3:H5"/>
    <mergeCell ref="H7:H8"/>
    <mergeCell ref="H9:H10"/>
    <mergeCell ref="H11:H12"/>
    <mergeCell ref="H13:H14"/>
    <mergeCell ref="H15:H16"/>
    <mergeCell ref="H17:H18"/>
    <mergeCell ref="H19:H20"/>
    <mergeCell ref="H37:H38"/>
    <mergeCell ref="H39:H40"/>
    <mergeCell ref="H42:H43"/>
    <mergeCell ref="H44:H45"/>
    <mergeCell ref="H46:H47"/>
    <mergeCell ref="H48:H49"/>
    <mergeCell ref="H50:H51"/>
    <mergeCell ref="H52:H53"/>
    <mergeCell ref="H54:H55"/>
    <mergeCell ref="A73:G73"/>
    <mergeCell ref="I73:L73"/>
    <mergeCell ref="H56:H57"/>
    <mergeCell ref="H58:H59"/>
    <mergeCell ref="H60:H61"/>
    <mergeCell ref="H62:H63"/>
    <mergeCell ref="H64:H65"/>
    <mergeCell ref="H66:H67"/>
    <mergeCell ref="H68:H69"/>
    <mergeCell ref="H70:H71"/>
    <mergeCell ref="A56:A57"/>
    <mergeCell ref="B56:B57"/>
    <mergeCell ref="I56:I57"/>
    <mergeCell ref="K56:K57"/>
    <mergeCell ref="L56:L57"/>
    <mergeCell ref="A58:A59"/>
    <mergeCell ref="B58:B59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июнь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ASUS</cp:lastModifiedBy>
  <cp:lastPrinted>2025-04-11T12:11:11Z</cp:lastPrinted>
  <dcterms:created xsi:type="dcterms:W3CDTF">2021-07-30T04:27:11Z</dcterms:created>
  <dcterms:modified xsi:type="dcterms:W3CDTF">2025-05-30T11:17:45Z</dcterms:modified>
</cp:coreProperties>
</file>