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45344B60-5722-4383-9741-A3C740297D23}" xr6:coauthVersionLast="47" xr6:coauthVersionMax="47" xr10:uidLastSave="{00000000-0000-0000-0000-000000000000}"/>
  <bookViews>
    <workbookView xWindow="1200" yWindow="780" windowWidth="27600" windowHeight="15420" xr2:uid="{00000000-000D-0000-FFFF-FFFF00000000}"/>
  </bookViews>
  <sheets>
    <sheet name="2026-1 кв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2" l="1"/>
  <c r="F10" i="2"/>
  <c r="F31" i="2"/>
  <c r="F12" i="2"/>
  <c r="F6" i="2" l="1"/>
  <c r="F8" i="2" l="1"/>
  <c r="F5" i="2" s="1"/>
</calcChain>
</file>

<file path=xl/sharedStrings.xml><?xml version="1.0" encoding="utf-8"?>
<sst xmlns="http://schemas.openxmlformats.org/spreadsheetml/2006/main" count="159" uniqueCount="86">
  <si>
    <t>1.1</t>
  </si>
  <si>
    <t>2</t>
  </si>
  <si>
    <t>2.1</t>
  </si>
  <si>
    <t>5.1</t>
  </si>
  <si>
    <t>5.2</t>
  </si>
  <si>
    <t>5.3</t>
  </si>
  <si>
    <t>км</t>
  </si>
  <si>
    <t>№ р/н</t>
  </si>
  <si>
    <t>Іс-шаралар</t>
  </si>
  <si>
    <t>Өлшем бірлігі</t>
  </si>
  <si>
    <t>Барлығы бекітілген</t>
  </si>
  <si>
    <t xml:space="preserve">Нақты </t>
  </si>
  <si>
    <t>Орналасқан орны  (ауданы)</t>
  </si>
  <si>
    <t>Орындалу сатысы</t>
  </si>
  <si>
    <t xml:space="preserve">Орындалу мерзімі </t>
  </si>
  <si>
    <t>Саны</t>
  </si>
  <si>
    <t>Инвестиция сомасы мың теңге</t>
  </si>
  <si>
    <t>дана</t>
  </si>
  <si>
    <t>қызмет</t>
  </si>
  <si>
    <t>Жобалау-іздестіру жұмыстары, оның ішінде:</t>
  </si>
  <si>
    <t>БАРЛЫҒЫ:</t>
  </si>
  <si>
    <t>Ескірген жабдықтар мен ЭБЖ ауыстыру, оның ішінде:</t>
  </si>
  <si>
    <t>Релелік қорғаныс, оның ішінде:</t>
  </si>
  <si>
    <t>қыркүйек</t>
  </si>
  <si>
    <t>желтоқсан</t>
  </si>
  <si>
    <t>Алматы,Байқоңыр,Есіл,Сарыарқа</t>
  </si>
  <si>
    <t>Сарыарқа</t>
  </si>
  <si>
    <t>Есіл</t>
  </si>
  <si>
    <t>Байқоңыр</t>
  </si>
  <si>
    <t>Алматы</t>
  </si>
  <si>
    <t xml:space="preserve">ТШС, ҮШС, КТШС жөндеу    </t>
  </si>
  <si>
    <t>Негізгі құралдарды сатып алу, оның ішінде:</t>
  </si>
  <si>
    <t>Нұра</t>
  </si>
  <si>
    <t>3</t>
  </si>
  <si>
    <t xml:space="preserve">220-110 кВ желісіндегі реактивті қуатты компенсациялау және 110/10/6 кВ «Западная» қосалқы станциясында БАР орнату (шарт бойынша 2 кезең) </t>
  </si>
  <si>
    <t>11 кВ кабельдік желілерін ауыстыру (V жоба)</t>
  </si>
  <si>
    <t>Т2 трансформаторын ауыстыра отырып, "Киров" КС 110/10 кВ қайта жаңарту және желілерді қайта құра отырып, қосалқы станция аумағында ӨКП салу</t>
  </si>
  <si>
    <t>"Самал" КС 110/10 кВ қайта құру</t>
  </si>
  <si>
    <t>"Энергоцентр-1" РП қайта құру</t>
  </si>
  <si>
    <t xml:space="preserve">ӨОС-ға ауыстырып 10 кВ ӘЖ қайта жаңарту </t>
  </si>
  <si>
    <t xml:space="preserve">ӨОС-ға ауыстырып 0,4 кВ ӘЖ қайта жаңарту </t>
  </si>
  <si>
    <t>Жобалау"Шығыс" 110/35/10 кВ КС қайта құру</t>
  </si>
  <si>
    <t>"Үйге ортақ қажеттіліктердің электр энергиясын коммерциялық есепке алудың автоматтандырылған жүйесін енгізу I кезең (2000 ПУ)"жобалау</t>
  </si>
  <si>
    <t>«0,4 кВ кабель желілерін (22 желі) ауыстыруды» жобалау</t>
  </si>
  <si>
    <t>«Сарыарқа ауданындағы 0,4 кВ электр беру желілерін ұсақтау»  бойынша жұмыс жобасын түзету</t>
  </si>
  <si>
    <t>«Есіл  ауданындағы 10 кВ электр беру желілерін ұсақтау»  бойынша жұмыс жобасын түзету</t>
  </si>
  <si>
    <t>«Алматы ауданындағы 10 кВ электр беру желілерін ұсақтау»  бойынша жұмыс жобасын түзету</t>
  </si>
  <si>
    <t>«Байқоңыр ауданындағы 10 кВ электр беру желілерін ұсақтау»  бойынша жұмыс жобасын түзету</t>
  </si>
  <si>
    <t>«Сарыарқа ауданындағы 10 кВ электр беру желілерін ұсақтау»  бойынша жұмыс жобасын түзету»</t>
  </si>
  <si>
    <t>«110/10 кВ “Кирова-2” қосалқы станциясын қайта жаңғыртуды» жобалау</t>
  </si>
  <si>
    <t xml:space="preserve">АО "Астана-АЭК" АҚ-ның 2026 жылға арналған  I-тоқсанға бекітілген инвестициялық бағдарламасының орындалу барысы туралы ақпарат </t>
  </si>
  <si>
    <t>мамырдан қыркүйекке дейін жөндеу бағдарламасы</t>
  </si>
  <si>
    <t>шарт жасалды.</t>
  </si>
  <si>
    <t>түзету</t>
  </si>
  <si>
    <t>шарт жасалды</t>
  </si>
  <si>
    <t>тузету</t>
  </si>
  <si>
    <t>конкурстық рәсімдер жүргізілуде</t>
  </si>
  <si>
    <t>I тоқсан</t>
  </si>
  <si>
    <t>наурыз</t>
  </si>
  <si>
    <t>Сарыарқа, Байқоңыр</t>
  </si>
  <si>
    <t>"Шұбар" ШС, "Көктем" ШС,  "Школьная" ШС,  "Промзона"ШС  резисторлары арқылы 10кВ желінің бейтараптығын жерге қосу (шарт бойынша 2-кезең )</t>
  </si>
  <si>
    <t>Экскаватор-тиегіш</t>
  </si>
  <si>
    <t>Автокөлік шеберханалары</t>
  </si>
  <si>
    <t>3.1</t>
  </si>
  <si>
    <t>3.2</t>
  </si>
  <si>
    <t>3.3</t>
  </si>
  <si>
    <t>3.4</t>
  </si>
  <si>
    <t>3.5</t>
  </si>
  <si>
    <t>3.6</t>
  </si>
  <si>
    <t>3.7</t>
  </si>
  <si>
    <t>Электр энергиясын коммерциялық есепке алудың автоматтандырылған жүйесі, оның ішінде:</t>
  </si>
  <si>
    <t>«Астана-АЭК» АҚ нысандары мен жеке секторында ЭКЕАЖ жүйесін енгізу және әуе кірістерін ӨКОС-ке (Сарыарқа ауданы) жаңғырта отырып жүзеге асыру, IV кезең, шарт бойынша II кезең.</t>
  </si>
  <si>
    <t>4</t>
  </si>
  <si>
    <t xml:space="preserve">Объектілерді салу және қайта құру, оның ішінде:  </t>
  </si>
  <si>
    <t>Жобалау: «2016 жылы енгізілген «Астана-АЭК» АҚ нысандары мен жеке секторында әуе кірістерін өзін көтеруші оқшауланған сымдарға (ӨКОС) ауыстыру арқылы 104 ҮП, ТШС-да 1852 есептегіш құралын қамтитын ЭКЕАЖ жүйесін енгізу» жобасын жаңғырту бойынша қолданыстағы автоматтандырылған коммерциялық электр энергиясын есепке алу жүйесін жаңғырту.</t>
  </si>
  <si>
    <t>5.4</t>
  </si>
  <si>
    <t>5.5</t>
  </si>
  <si>
    <t>5.6</t>
  </si>
  <si>
    <t>5.7</t>
  </si>
  <si>
    <t>5.8</t>
  </si>
  <si>
    <t>5.9</t>
  </si>
  <si>
    <t>5.10</t>
  </si>
  <si>
    <t>Кабельдік желілердің зақымдануын жоғары дәлдікпен диагностикалауға және іздеуге арналған зертхана</t>
  </si>
  <si>
    <t>6.1</t>
  </si>
  <si>
    <t>6.2</t>
  </si>
  <si>
    <t>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</si>
</sst>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\ #,##0.00&quot;р. &quot;;\-#,##0.00&quot;р. &quot;;&quot; -&quot;#&quot;р. &quot;;@\ "/>
    <numFmt numFmtId="166" formatCode="_-* #,##0_р_._-;\-* #,##0_р_._-;_-* &quot;-&quot;??_р_.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1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20" fillId="0" borderId="0"/>
    <xf numFmtId="165" fontId="20" fillId="0" borderId="0" applyFill="0" applyBorder="0" applyAlignment="0" applyProtection="0"/>
    <xf numFmtId="0" fontId="21" fillId="0" borderId="0" applyNumberFormat="0" applyFill="0" applyBorder="0" applyAlignment="0" applyProtection="0"/>
    <xf numFmtId="0" fontId="1" fillId="8" borderId="8" applyNumberFormat="0" applyFont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3" fontId="22" fillId="0" borderId="10" xfId="0" applyNumberFormat="1" applyFont="1" applyBorder="1" applyAlignment="1">
      <alignment horizontal="center" vertical="center" wrapText="1"/>
    </xf>
    <xf numFmtId="0" fontId="24" fillId="0" borderId="0" xfId="0" applyFont="1"/>
    <xf numFmtId="0" fontId="26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0" fontId="27" fillId="0" borderId="0" xfId="0" applyFont="1" applyAlignment="1">
      <alignment horizontal="right"/>
    </xf>
    <xf numFmtId="0" fontId="22" fillId="0" borderId="10" xfId="0" applyFont="1" applyBorder="1" applyAlignment="1">
      <alignment vertical="center" wrapText="1"/>
    </xf>
    <xf numFmtId="3" fontId="22" fillId="0" borderId="10" xfId="0" applyNumberFormat="1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166" fontId="22" fillId="0" borderId="10" xfId="289" applyNumberFormat="1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8" fillId="0" borderId="0" xfId="0" applyFont="1"/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left" vertical="center"/>
    </xf>
    <xf numFmtId="3" fontId="22" fillId="15" borderId="10" xfId="23" applyNumberFormat="1" applyFont="1" applyFill="1" applyBorder="1" applyAlignment="1">
      <alignment horizontal="center"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22" fillId="15" borderId="10" xfId="0" applyFont="1" applyFill="1" applyBorder="1" applyAlignment="1">
      <alignment vertical="center" wrapText="1"/>
    </xf>
    <xf numFmtId="3" fontId="22" fillId="15" borderId="10" xfId="0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3" fillId="15" borderId="10" xfId="23" applyFont="1" applyFill="1" applyBorder="1" applyAlignment="1">
      <alignment horizontal="center" vertical="center" wrapText="1"/>
    </xf>
    <xf numFmtId="0" fontId="23" fillId="15" borderId="10" xfId="23" applyFont="1" applyFill="1" applyBorder="1" applyAlignment="1">
      <alignment horizontal="left" vertical="center" wrapText="1"/>
    </xf>
    <xf numFmtId="49" fontId="22" fillId="15" borderId="10" xfId="23" applyNumberFormat="1" applyFont="1" applyFill="1" applyBorder="1" applyAlignment="1">
      <alignment horizontal="center" vertical="center" wrapText="1"/>
    </xf>
    <xf numFmtId="0" fontId="22" fillId="15" borderId="10" xfId="23" applyFont="1" applyFill="1" applyBorder="1" applyAlignment="1">
      <alignment vertical="center" wrapText="1"/>
    </xf>
    <xf numFmtId="0" fontId="22" fillId="15" borderId="10" xfId="23" applyFont="1" applyFill="1" applyBorder="1" applyAlignment="1">
      <alignment horizontal="left" vertical="center" wrapText="1"/>
    </xf>
    <xf numFmtId="3" fontId="29" fillId="15" borderId="10" xfId="23" applyNumberFormat="1" applyFont="1" applyFill="1" applyBorder="1" applyAlignment="1">
      <alignment horizontal="center" vertical="center" wrapText="1"/>
    </xf>
    <xf numFmtId="3" fontId="23" fillId="15" borderId="10" xfId="0" applyNumberFormat="1" applyFont="1" applyFill="1" applyBorder="1" applyAlignment="1">
      <alignment horizontal="center" vertical="center" wrapText="1"/>
    </xf>
    <xf numFmtId="4" fontId="22" fillId="15" borderId="10" xfId="23" applyNumberFormat="1" applyFont="1" applyFill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24" fillId="0" borderId="10" xfId="0" applyFont="1" applyBorder="1"/>
    <xf numFmtId="3" fontId="23" fillId="0" borderId="10" xfId="0" applyNumberFormat="1" applyFont="1" applyBorder="1" applyAlignment="1">
      <alignment vertical="center" wrapText="1"/>
    </xf>
    <xf numFmtId="3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9" fontId="24" fillId="0" borderId="10" xfId="290" applyFont="1" applyFill="1" applyBorder="1"/>
    <xf numFmtId="0" fontId="25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</cellXfs>
  <cellStyles count="291">
    <cellStyle name="Акцент1" xfId="16" builtinId="29" customBuiltin="1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Денежный 2" xfId="135" xr:uid="{00000000-0005-0000-0000-00000900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136" xr:uid="{00000000-0005-0000-0000-000010000000}"/>
    <cellStyle name="Нейтральный" xfId="7" builtinId="28" customBuiltin="1"/>
    <cellStyle name="Обычный" xfId="0" builtinId="0"/>
    <cellStyle name="Обычный 10" xfId="40" xr:uid="{00000000-0005-0000-0000-000013000000}"/>
    <cellStyle name="Обычный 10 2" xfId="111" xr:uid="{00000000-0005-0000-0000-000014000000}"/>
    <cellStyle name="Обычный 10 2 2" xfId="251" xr:uid="{00000000-0005-0000-0000-000015000000}"/>
    <cellStyle name="Обычный 10 3" xfId="87" xr:uid="{00000000-0005-0000-0000-000016000000}"/>
    <cellStyle name="Обычный 10 3 2" xfId="227" xr:uid="{00000000-0005-0000-0000-000017000000}"/>
    <cellStyle name="Обычный 10 4" xfId="184" xr:uid="{00000000-0005-0000-0000-000018000000}"/>
    <cellStyle name="Обычный 11" xfId="44" xr:uid="{00000000-0005-0000-0000-000019000000}"/>
    <cellStyle name="Обычный 11 2" xfId="59" xr:uid="{00000000-0005-0000-0000-00001A000000}"/>
    <cellStyle name="Обычный 11 2 2" xfId="62" xr:uid="{00000000-0005-0000-0000-00001B000000}"/>
    <cellStyle name="Обычный 11 2 2 2" xfId="69" xr:uid="{00000000-0005-0000-0000-00001C000000}"/>
    <cellStyle name="Обычный 11 2 2 2 2" xfId="132" xr:uid="{00000000-0005-0000-0000-00001D000000}"/>
    <cellStyle name="Обычный 11 2 2 2 2 2" xfId="272" xr:uid="{00000000-0005-0000-0000-00001E000000}"/>
    <cellStyle name="Обычный 11 2 2 2 3" xfId="139" xr:uid="{00000000-0005-0000-0000-00001F000000}"/>
    <cellStyle name="Обычный 11 2 2 2 3 2" xfId="274" xr:uid="{00000000-0005-0000-0000-000020000000}"/>
    <cellStyle name="Обычный 11 2 2 2 4" xfId="151" xr:uid="{00000000-0005-0000-0000-000021000000}"/>
    <cellStyle name="Обычный 11 2 2 2 4 2" xfId="283" xr:uid="{00000000-0005-0000-0000-000022000000}"/>
    <cellStyle name="Обычный 11 2 2 2 5" xfId="162" xr:uid="{00000000-0005-0000-0000-000023000000}"/>
    <cellStyle name="Обычный 11 2 2 3" xfId="203" xr:uid="{00000000-0005-0000-0000-000024000000}"/>
    <cellStyle name="Обычный 11 2 3" xfId="129" xr:uid="{00000000-0005-0000-0000-000025000000}"/>
    <cellStyle name="Обычный 11 2 3 2" xfId="269" xr:uid="{00000000-0005-0000-0000-000026000000}"/>
    <cellStyle name="Обычный 11 2 4" xfId="200" xr:uid="{00000000-0005-0000-0000-000027000000}"/>
    <cellStyle name="Обычный 11 3" xfId="67" xr:uid="{00000000-0005-0000-0000-000028000000}"/>
    <cellStyle name="Обычный 11 3 2" xfId="115" xr:uid="{00000000-0005-0000-0000-000029000000}"/>
    <cellStyle name="Обычный 11 3 2 2" xfId="255" xr:uid="{00000000-0005-0000-0000-00002A000000}"/>
    <cellStyle name="Обычный 11 3 3" xfId="208" xr:uid="{00000000-0005-0000-0000-00002B000000}"/>
    <cellStyle name="Обычный 11 4" xfId="91" xr:uid="{00000000-0005-0000-0000-00002C000000}"/>
    <cellStyle name="Обычный 11 4 2" xfId="231" xr:uid="{00000000-0005-0000-0000-00002D000000}"/>
    <cellStyle name="Обычный 11 5" xfId="188" xr:uid="{00000000-0005-0000-0000-00002E000000}"/>
    <cellStyle name="Обычный 12" xfId="48" xr:uid="{00000000-0005-0000-0000-00002F000000}"/>
    <cellStyle name="Обычный 12 2" xfId="50" xr:uid="{00000000-0005-0000-0000-000030000000}"/>
    <cellStyle name="Обычный 12 2 2" xfId="120" xr:uid="{00000000-0005-0000-0000-000031000000}"/>
    <cellStyle name="Обычный 12 2 2 2" xfId="260" xr:uid="{00000000-0005-0000-0000-000032000000}"/>
    <cellStyle name="Обычный 12 2 3" xfId="193" xr:uid="{00000000-0005-0000-0000-000033000000}"/>
    <cellStyle name="Обычный 12 3" xfId="56" xr:uid="{00000000-0005-0000-0000-000034000000}"/>
    <cellStyle name="Обычный 12 3 2" xfId="126" xr:uid="{00000000-0005-0000-0000-000035000000}"/>
    <cellStyle name="Обычный 12 3 2 2" xfId="266" xr:uid="{00000000-0005-0000-0000-000036000000}"/>
    <cellStyle name="Обычный 12 3 3" xfId="140" xr:uid="{00000000-0005-0000-0000-000037000000}"/>
    <cellStyle name="Обычный 12 3 3 2" xfId="275" xr:uid="{00000000-0005-0000-0000-000038000000}"/>
    <cellStyle name="Обычный 12 3 4" xfId="152" xr:uid="{00000000-0005-0000-0000-000039000000}"/>
    <cellStyle name="Обычный 12 3 4 2" xfId="284" xr:uid="{00000000-0005-0000-0000-00003A000000}"/>
    <cellStyle name="Обычный 12 3 5" xfId="163" xr:uid="{00000000-0005-0000-0000-00003B000000}"/>
    <cellStyle name="Обычный 12 4" xfId="118" xr:uid="{00000000-0005-0000-0000-00003C000000}"/>
    <cellStyle name="Обычный 12 4 2" xfId="258" xr:uid="{00000000-0005-0000-0000-00003D000000}"/>
    <cellStyle name="Обычный 12 5" xfId="94" xr:uid="{00000000-0005-0000-0000-00003E000000}"/>
    <cellStyle name="Обычный 12 5 2" xfId="234" xr:uid="{00000000-0005-0000-0000-00003F000000}"/>
    <cellStyle name="Обычный 12 6" xfId="191" xr:uid="{00000000-0005-0000-0000-000040000000}"/>
    <cellStyle name="Обычный 13" xfId="52" xr:uid="{00000000-0005-0000-0000-000041000000}"/>
    <cellStyle name="Обычный 13 2" xfId="55" xr:uid="{00000000-0005-0000-0000-000042000000}"/>
    <cellStyle name="Обычный 13 2 2" xfId="125" xr:uid="{00000000-0005-0000-0000-000043000000}"/>
    <cellStyle name="Обычный 13 2 2 2" xfId="265" xr:uid="{00000000-0005-0000-0000-000044000000}"/>
    <cellStyle name="Обычный 13 2 3" xfId="142" xr:uid="{00000000-0005-0000-0000-000045000000}"/>
    <cellStyle name="Обычный 13 2 3 2" xfId="277" xr:uid="{00000000-0005-0000-0000-000046000000}"/>
    <cellStyle name="Обычный 13 2 4" xfId="154" xr:uid="{00000000-0005-0000-0000-000047000000}"/>
    <cellStyle name="Обычный 13 2 4 2" xfId="286" xr:uid="{00000000-0005-0000-0000-000048000000}"/>
    <cellStyle name="Обычный 13 2 5" xfId="165" xr:uid="{00000000-0005-0000-0000-000049000000}"/>
    <cellStyle name="Обычный 13 3" xfId="122" xr:uid="{00000000-0005-0000-0000-00004A000000}"/>
    <cellStyle name="Обычный 13 3 2" xfId="262" xr:uid="{00000000-0005-0000-0000-00004B000000}"/>
    <cellStyle name="Обычный 13 4" xfId="195" xr:uid="{00000000-0005-0000-0000-00004C000000}"/>
    <cellStyle name="Обычный 14" xfId="65" xr:uid="{00000000-0005-0000-0000-00004D000000}"/>
    <cellStyle name="Обычный 14 2" xfId="206" xr:uid="{00000000-0005-0000-0000-00004E000000}"/>
    <cellStyle name="Обычный 15" xfId="157" xr:uid="{00000000-0005-0000-0000-00004F000000}"/>
    <cellStyle name="Обычный 2" xfId="22" xr:uid="{00000000-0005-0000-0000-000050000000}"/>
    <cellStyle name="Обычный 2 2" xfId="24" xr:uid="{00000000-0005-0000-0000-000051000000}"/>
    <cellStyle name="Обычный 2 2 2" xfId="133" xr:uid="{00000000-0005-0000-0000-000052000000}"/>
    <cellStyle name="Обычный 2 3" xfId="25" xr:uid="{00000000-0005-0000-0000-000053000000}"/>
    <cellStyle name="Обычный 2 3 2" xfId="96" xr:uid="{00000000-0005-0000-0000-000054000000}"/>
    <cellStyle name="Обычный 2 3 2 2" xfId="236" xr:uid="{00000000-0005-0000-0000-000055000000}"/>
    <cellStyle name="Обычный 2 3 3" xfId="72" xr:uid="{00000000-0005-0000-0000-000056000000}"/>
    <cellStyle name="Обычный 2 3 3 2" xfId="212" xr:uid="{00000000-0005-0000-0000-000057000000}"/>
    <cellStyle name="Обычный 2 3 4" xfId="169" xr:uid="{00000000-0005-0000-0000-000058000000}"/>
    <cellStyle name="Обычный 2 4" xfId="46" xr:uid="{00000000-0005-0000-0000-000059000000}"/>
    <cellStyle name="Обычный 3" xfId="26" xr:uid="{00000000-0005-0000-0000-00005A000000}"/>
    <cellStyle name="Обычный 3 2" xfId="47" xr:uid="{00000000-0005-0000-0000-00005B000000}"/>
    <cellStyle name="Обычный 3 2 2" xfId="61" xr:uid="{00000000-0005-0000-0000-00005C000000}"/>
    <cellStyle name="Обычный 3 2 2 2" xfId="64" xr:uid="{00000000-0005-0000-0000-00005D000000}"/>
    <cellStyle name="Обычный 3 2 2 2 2" xfId="71" xr:uid="{00000000-0005-0000-0000-00005E000000}"/>
    <cellStyle name="Обычный 3 2 2 2 2 2" xfId="211" xr:uid="{00000000-0005-0000-0000-00005F000000}"/>
    <cellStyle name="Обычный 3 2 2 2 3" xfId="205" xr:uid="{00000000-0005-0000-0000-000060000000}"/>
    <cellStyle name="Обычный 3 2 2 3" xfId="131" xr:uid="{00000000-0005-0000-0000-000061000000}"/>
    <cellStyle name="Обычный 3 2 2 3 2" xfId="271" xr:uid="{00000000-0005-0000-0000-000062000000}"/>
    <cellStyle name="Обычный 3 2 2 4" xfId="202" xr:uid="{00000000-0005-0000-0000-000063000000}"/>
    <cellStyle name="Обычный 3 2 3" xfId="68" xr:uid="{00000000-0005-0000-0000-000064000000}"/>
    <cellStyle name="Обычный 3 2 3 2" xfId="117" xr:uid="{00000000-0005-0000-0000-000065000000}"/>
    <cellStyle name="Обычный 3 2 3 2 2" xfId="257" xr:uid="{00000000-0005-0000-0000-000066000000}"/>
    <cellStyle name="Обычный 3 2 3 3" xfId="209" xr:uid="{00000000-0005-0000-0000-000067000000}"/>
    <cellStyle name="Обычный 3 2 4" xfId="93" xr:uid="{00000000-0005-0000-0000-000068000000}"/>
    <cellStyle name="Обычный 3 2 4 2" xfId="233" xr:uid="{00000000-0005-0000-0000-000069000000}"/>
    <cellStyle name="Обычный 3 2 5" xfId="190" xr:uid="{00000000-0005-0000-0000-00006A000000}"/>
    <cellStyle name="Обычный 3 3" xfId="97" xr:uid="{00000000-0005-0000-0000-00006B000000}"/>
    <cellStyle name="Обычный 3 3 2" xfId="237" xr:uid="{00000000-0005-0000-0000-00006C000000}"/>
    <cellStyle name="Обычный 3 4" xfId="73" xr:uid="{00000000-0005-0000-0000-00006D000000}"/>
    <cellStyle name="Обычный 3 4 2" xfId="213" xr:uid="{00000000-0005-0000-0000-00006E000000}"/>
    <cellStyle name="Обычный 3 5" xfId="134" xr:uid="{00000000-0005-0000-0000-00006F000000}"/>
    <cellStyle name="Обычный 3 6" xfId="170" xr:uid="{00000000-0005-0000-0000-000070000000}"/>
    <cellStyle name="Обычный 4" xfId="23" xr:uid="{00000000-0005-0000-0000-000071000000}"/>
    <cellStyle name="Обычный 4 2" xfId="147" xr:uid="{00000000-0005-0000-0000-000072000000}"/>
    <cellStyle name="Обычный 4 2 2" xfId="280" xr:uid="{00000000-0005-0000-0000-000073000000}"/>
    <cellStyle name="Обычный 4 3" xfId="168" xr:uid="{00000000-0005-0000-0000-000074000000}"/>
    <cellStyle name="Обычный 4 4" xfId="159" xr:uid="{00000000-0005-0000-0000-000075000000}"/>
    <cellStyle name="Обычный 5" xfId="29" xr:uid="{00000000-0005-0000-0000-000076000000}"/>
    <cellStyle name="Обычный 5 2" xfId="100" xr:uid="{00000000-0005-0000-0000-000077000000}"/>
    <cellStyle name="Обычный 5 2 2" xfId="240" xr:uid="{00000000-0005-0000-0000-000078000000}"/>
    <cellStyle name="Обычный 5 3" xfId="76" xr:uid="{00000000-0005-0000-0000-000079000000}"/>
    <cellStyle name="Обычный 5 3 2" xfId="216" xr:uid="{00000000-0005-0000-0000-00007A000000}"/>
    <cellStyle name="Обычный 5 4" xfId="145" xr:uid="{00000000-0005-0000-0000-00007B000000}"/>
    <cellStyle name="Обычный 5 5" xfId="173" xr:uid="{00000000-0005-0000-0000-00007C000000}"/>
    <cellStyle name="Обычный 6" xfId="31" xr:uid="{00000000-0005-0000-0000-00007D000000}"/>
    <cellStyle name="Обычный 6 2" xfId="102" xr:uid="{00000000-0005-0000-0000-00007E000000}"/>
    <cellStyle name="Обычный 6 2 2" xfId="242" xr:uid="{00000000-0005-0000-0000-00007F000000}"/>
    <cellStyle name="Обычный 6 3" xfId="78" xr:uid="{00000000-0005-0000-0000-000080000000}"/>
    <cellStyle name="Обычный 6 3 2" xfId="218" xr:uid="{00000000-0005-0000-0000-000081000000}"/>
    <cellStyle name="Обычный 6 4" xfId="175" xr:uid="{00000000-0005-0000-0000-000082000000}"/>
    <cellStyle name="Обычный 7" xfId="32" xr:uid="{00000000-0005-0000-0000-000083000000}"/>
    <cellStyle name="Обычный 7 2" xfId="103" xr:uid="{00000000-0005-0000-0000-000084000000}"/>
    <cellStyle name="Обычный 7 2 2" xfId="243" xr:uid="{00000000-0005-0000-0000-000085000000}"/>
    <cellStyle name="Обычный 7 3" xfId="79" xr:uid="{00000000-0005-0000-0000-000086000000}"/>
    <cellStyle name="Обычный 7 3 2" xfId="219" xr:uid="{00000000-0005-0000-0000-000087000000}"/>
    <cellStyle name="Обычный 7 4" xfId="176" xr:uid="{00000000-0005-0000-0000-000088000000}"/>
    <cellStyle name="Обычный 8" xfId="35" xr:uid="{00000000-0005-0000-0000-000089000000}"/>
    <cellStyle name="Обычный 8 2" xfId="106" xr:uid="{00000000-0005-0000-0000-00008A000000}"/>
    <cellStyle name="Обычный 8 2 2" xfId="246" xr:uid="{00000000-0005-0000-0000-00008B000000}"/>
    <cellStyle name="Обычный 8 3" xfId="82" xr:uid="{00000000-0005-0000-0000-00008C000000}"/>
    <cellStyle name="Обычный 8 3 2" xfId="222" xr:uid="{00000000-0005-0000-0000-00008D000000}"/>
    <cellStyle name="Обычный 8 4" xfId="179" xr:uid="{00000000-0005-0000-0000-00008E000000}"/>
    <cellStyle name="Обычный 9" xfId="37" xr:uid="{00000000-0005-0000-0000-00008F000000}"/>
    <cellStyle name="Обычный 9 2" xfId="108" xr:uid="{00000000-0005-0000-0000-000090000000}"/>
    <cellStyle name="Обычный 9 2 2" xfId="248" xr:uid="{00000000-0005-0000-0000-000091000000}"/>
    <cellStyle name="Обычный 9 3" xfId="84" xr:uid="{00000000-0005-0000-0000-000092000000}"/>
    <cellStyle name="Обычный 9 3 2" xfId="224" xr:uid="{00000000-0005-0000-0000-000093000000}"/>
    <cellStyle name="Обычный 9 4" xfId="181" xr:uid="{00000000-0005-0000-0000-000094000000}"/>
    <cellStyle name="Плохой" xfId="6" builtinId="27" customBuiltin="1"/>
    <cellStyle name="Пояснение" xfId="14" builtinId="53" customBuiltin="1"/>
    <cellStyle name="Примечание 2" xfId="137" xr:uid="{00000000-0005-0000-0000-000097000000}"/>
    <cellStyle name="Примечание 2 2" xfId="148" xr:uid="{00000000-0005-0000-0000-000098000000}"/>
    <cellStyle name="Примечание 2 2 2" xfId="160" xr:uid="{00000000-0005-0000-0000-000099000000}"/>
    <cellStyle name="Примечание 2 3" xfId="149" xr:uid="{00000000-0005-0000-0000-00009A000000}"/>
    <cellStyle name="Примечание 2 3 2" xfId="281" xr:uid="{00000000-0005-0000-0000-00009B000000}"/>
    <cellStyle name="Примечание 2 4" xfId="158" xr:uid="{00000000-0005-0000-0000-00009C000000}"/>
    <cellStyle name="Процентный" xfId="290" builtinId="5"/>
    <cellStyle name="Процентный 2" xfId="146" xr:uid="{00000000-0005-0000-0000-00009E000000}"/>
    <cellStyle name="Связанная ячейка" xfId="11" builtinId="24" customBuiltin="1"/>
    <cellStyle name="Текст предупреждения" xfId="13" builtinId="11" customBuiltin="1"/>
    <cellStyle name="Финансовый" xfId="289" builtinId="3"/>
    <cellStyle name="Финансовый 10" xfId="187" xr:uid="{00000000-0005-0000-0000-0000A2000000}"/>
    <cellStyle name="Финансовый 11" xfId="43" xr:uid="{00000000-0005-0000-0000-0000A3000000}"/>
    <cellStyle name="Финансовый 2" xfId="27" xr:uid="{00000000-0005-0000-0000-0000A4000000}"/>
    <cellStyle name="Финансовый 2 10" xfId="98" xr:uid="{00000000-0005-0000-0000-0000A5000000}"/>
    <cellStyle name="Финансовый 2 10 2" xfId="238" xr:uid="{00000000-0005-0000-0000-0000A6000000}"/>
    <cellStyle name="Финансовый 2 11" xfId="74" xr:uid="{00000000-0005-0000-0000-0000A7000000}"/>
    <cellStyle name="Финансовый 2 11 2" xfId="214" xr:uid="{00000000-0005-0000-0000-0000A8000000}"/>
    <cellStyle name="Финансовый 2 12" xfId="171" xr:uid="{00000000-0005-0000-0000-0000A9000000}"/>
    <cellStyle name="Финансовый 2 13" xfId="161" xr:uid="{00000000-0005-0000-0000-0000AA000000}"/>
    <cellStyle name="Финансовый 2 2" xfId="28" xr:uid="{00000000-0005-0000-0000-0000AB000000}"/>
    <cellStyle name="Финансовый 2 2 2" xfId="99" xr:uid="{00000000-0005-0000-0000-0000AC000000}"/>
    <cellStyle name="Финансовый 2 2 2 2" xfId="239" xr:uid="{00000000-0005-0000-0000-0000AD000000}"/>
    <cellStyle name="Финансовый 2 2 3" xfId="75" xr:uid="{00000000-0005-0000-0000-0000AE000000}"/>
    <cellStyle name="Финансовый 2 2 3 2" xfId="215" xr:uid="{00000000-0005-0000-0000-0000AF000000}"/>
    <cellStyle name="Финансовый 2 2 4" xfId="172" xr:uid="{00000000-0005-0000-0000-0000B0000000}"/>
    <cellStyle name="Финансовый 2 3" xfId="30" xr:uid="{00000000-0005-0000-0000-0000B1000000}"/>
    <cellStyle name="Финансовый 2 3 2" xfId="101" xr:uid="{00000000-0005-0000-0000-0000B2000000}"/>
    <cellStyle name="Финансовый 2 3 2 2" xfId="241" xr:uid="{00000000-0005-0000-0000-0000B3000000}"/>
    <cellStyle name="Финансовый 2 3 3" xfId="77" xr:uid="{00000000-0005-0000-0000-0000B4000000}"/>
    <cellStyle name="Финансовый 2 3 3 2" xfId="217" xr:uid="{00000000-0005-0000-0000-0000B5000000}"/>
    <cellStyle name="Финансовый 2 3 4" xfId="174" xr:uid="{00000000-0005-0000-0000-0000B6000000}"/>
    <cellStyle name="Финансовый 2 4" xfId="33" xr:uid="{00000000-0005-0000-0000-0000B7000000}"/>
    <cellStyle name="Финансовый 2 4 2" xfId="104" xr:uid="{00000000-0005-0000-0000-0000B8000000}"/>
    <cellStyle name="Финансовый 2 4 2 2" xfId="244" xr:uid="{00000000-0005-0000-0000-0000B9000000}"/>
    <cellStyle name="Финансовый 2 4 3" xfId="80" xr:uid="{00000000-0005-0000-0000-0000BA000000}"/>
    <cellStyle name="Финансовый 2 4 3 2" xfId="220" xr:uid="{00000000-0005-0000-0000-0000BB000000}"/>
    <cellStyle name="Финансовый 2 4 4" xfId="177" xr:uid="{00000000-0005-0000-0000-0000BC000000}"/>
    <cellStyle name="Финансовый 2 5" xfId="34" xr:uid="{00000000-0005-0000-0000-0000BD000000}"/>
    <cellStyle name="Финансовый 2 5 2" xfId="105" xr:uid="{00000000-0005-0000-0000-0000BE000000}"/>
    <cellStyle name="Финансовый 2 5 2 2" xfId="245" xr:uid="{00000000-0005-0000-0000-0000BF000000}"/>
    <cellStyle name="Финансовый 2 5 3" xfId="81" xr:uid="{00000000-0005-0000-0000-0000C0000000}"/>
    <cellStyle name="Финансовый 2 5 3 2" xfId="221" xr:uid="{00000000-0005-0000-0000-0000C1000000}"/>
    <cellStyle name="Финансовый 2 5 4" xfId="178" xr:uid="{00000000-0005-0000-0000-0000C2000000}"/>
    <cellStyle name="Финансовый 2 6" xfId="36" xr:uid="{00000000-0005-0000-0000-0000C3000000}"/>
    <cellStyle name="Финансовый 2 6 2" xfId="107" xr:uid="{00000000-0005-0000-0000-0000C4000000}"/>
    <cellStyle name="Финансовый 2 6 2 2" xfId="247" xr:uid="{00000000-0005-0000-0000-0000C5000000}"/>
    <cellStyle name="Финансовый 2 6 3" xfId="83" xr:uid="{00000000-0005-0000-0000-0000C6000000}"/>
    <cellStyle name="Финансовый 2 6 3 2" xfId="223" xr:uid="{00000000-0005-0000-0000-0000C7000000}"/>
    <cellStyle name="Финансовый 2 6 4" xfId="180" xr:uid="{00000000-0005-0000-0000-0000C8000000}"/>
    <cellStyle name="Финансовый 2 7" xfId="39" xr:uid="{00000000-0005-0000-0000-0000C9000000}"/>
    <cellStyle name="Финансовый 2 7 2" xfId="110" xr:uid="{00000000-0005-0000-0000-0000CA000000}"/>
    <cellStyle name="Финансовый 2 7 2 2" xfId="250" xr:uid="{00000000-0005-0000-0000-0000CB000000}"/>
    <cellStyle name="Финансовый 2 7 3" xfId="86" xr:uid="{00000000-0005-0000-0000-0000CC000000}"/>
    <cellStyle name="Финансовый 2 7 3 2" xfId="226" xr:uid="{00000000-0005-0000-0000-0000CD000000}"/>
    <cellStyle name="Финансовый 2 7 4" xfId="183" xr:uid="{00000000-0005-0000-0000-0000CE000000}"/>
    <cellStyle name="Финансовый 2 8" xfId="42" xr:uid="{00000000-0005-0000-0000-0000CF000000}"/>
    <cellStyle name="Финансовый 2 8 2" xfId="113" xr:uid="{00000000-0005-0000-0000-0000D0000000}"/>
    <cellStyle name="Финансовый 2 8 2 2" xfId="253" xr:uid="{00000000-0005-0000-0000-0000D1000000}"/>
    <cellStyle name="Финансовый 2 8 3" xfId="89" xr:uid="{00000000-0005-0000-0000-0000D2000000}"/>
    <cellStyle name="Финансовый 2 8 3 2" xfId="229" xr:uid="{00000000-0005-0000-0000-0000D3000000}"/>
    <cellStyle name="Финансовый 2 8 4" xfId="186" xr:uid="{00000000-0005-0000-0000-0000D4000000}"/>
    <cellStyle name="Финансовый 2 9" xfId="54" xr:uid="{00000000-0005-0000-0000-0000D5000000}"/>
    <cellStyle name="Финансовый 2 9 2" xfId="124" xr:uid="{00000000-0005-0000-0000-0000D6000000}"/>
    <cellStyle name="Финансовый 2 9 2 2" xfId="264" xr:uid="{00000000-0005-0000-0000-0000D7000000}"/>
    <cellStyle name="Финансовый 2 9 3" xfId="143" xr:uid="{00000000-0005-0000-0000-0000D8000000}"/>
    <cellStyle name="Финансовый 2 9 3 2" xfId="278" xr:uid="{00000000-0005-0000-0000-0000D9000000}"/>
    <cellStyle name="Финансовый 2 9 4" xfId="155" xr:uid="{00000000-0005-0000-0000-0000DA000000}"/>
    <cellStyle name="Финансовый 2 9 4 2" xfId="287" xr:uid="{00000000-0005-0000-0000-0000DB000000}"/>
    <cellStyle name="Финансовый 2 9 5" xfId="197" xr:uid="{00000000-0005-0000-0000-0000DC000000}"/>
    <cellStyle name="Финансовый 2 9 6" xfId="166" xr:uid="{00000000-0005-0000-0000-0000DD000000}"/>
    <cellStyle name="Финансовый 3" xfId="45" xr:uid="{00000000-0005-0000-0000-0000DE000000}"/>
    <cellStyle name="Финансовый 3 2" xfId="60" xr:uid="{00000000-0005-0000-0000-0000DF000000}"/>
    <cellStyle name="Финансовый 3 2 2" xfId="63" xr:uid="{00000000-0005-0000-0000-0000E0000000}"/>
    <cellStyle name="Финансовый 3 2 2 2" xfId="70" xr:uid="{00000000-0005-0000-0000-0000E1000000}"/>
    <cellStyle name="Финансовый 3 2 2 2 2" xfId="210" xr:uid="{00000000-0005-0000-0000-0000E2000000}"/>
    <cellStyle name="Финансовый 3 2 2 3" xfId="204" xr:uid="{00000000-0005-0000-0000-0000E3000000}"/>
    <cellStyle name="Финансовый 3 2 3" xfId="130" xr:uid="{00000000-0005-0000-0000-0000E4000000}"/>
    <cellStyle name="Финансовый 3 2 3 2" xfId="270" xr:uid="{00000000-0005-0000-0000-0000E5000000}"/>
    <cellStyle name="Финансовый 3 2 4" xfId="201" xr:uid="{00000000-0005-0000-0000-0000E6000000}"/>
    <cellStyle name="Финансовый 3 3" xfId="116" xr:uid="{00000000-0005-0000-0000-0000E7000000}"/>
    <cellStyle name="Финансовый 3 3 2" xfId="256" xr:uid="{00000000-0005-0000-0000-0000E8000000}"/>
    <cellStyle name="Финансовый 3 4" xfId="92" xr:uid="{00000000-0005-0000-0000-0000E9000000}"/>
    <cellStyle name="Финансовый 3 4 2" xfId="232" xr:uid="{00000000-0005-0000-0000-0000EA000000}"/>
    <cellStyle name="Финансовый 3 5" xfId="189" xr:uid="{00000000-0005-0000-0000-0000EB000000}"/>
    <cellStyle name="Финансовый 4" xfId="49" xr:uid="{00000000-0005-0000-0000-0000EC000000}"/>
    <cellStyle name="Финансовый 4 2" xfId="51" xr:uid="{00000000-0005-0000-0000-0000ED000000}"/>
    <cellStyle name="Финансовый 4 2 2" xfId="121" xr:uid="{00000000-0005-0000-0000-0000EE000000}"/>
    <cellStyle name="Финансовый 4 2 2 2" xfId="261" xr:uid="{00000000-0005-0000-0000-0000EF000000}"/>
    <cellStyle name="Финансовый 4 2 3" xfId="194" xr:uid="{00000000-0005-0000-0000-0000F0000000}"/>
    <cellStyle name="Финансовый 4 3" xfId="58" xr:uid="{00000000-0005-0000-0000-0000F1000000}"/>
    <cellStyle name="Финансовый 4 3 2" xfId="128" xr:uid="{00000000-0005-0000-0000-0000F2000000}"/>
    <cellStyle name="Финансовый 4 3 2 2" xfId="268" xr:uid="{00000000-0005-0000-0000-0000F3000000}"/>
    <cellStyle name="Финансовый 4 3 3" xfId="141" xr:uid="{00000000-0005-0000-0000-0000F4000000}"/>
    <cellStyle name="Финансовый 4 3 3 2" xfId="276" xr:uid="{00000000-0005-0000-0000-0000F5000000}"/>
    <cellStyle name="Финансовый 4 3 4" xfId="153" xr:uid="{00000000-0005-0000-0000-0000F6000000}"/>
    <cellStyle name="Финансовый 4 3 4 2" xfId="285" xr:uid="{00000000-0005-0000-0000-0000F7000000}"/>
    <cellStyle name="Финансовый 4 3 5" xfId="199" xr:uid="{00000000-0005-0000-0000-0000F8000000}"/>
    <cellStyle name="Финансовый 4 3 6" xfId="164" xr:uid="{00000000-0005-0000-0000-0000F9000000}"/>
    <cellStyle name="Финансовый 4 4" xfId="119" xr:uid="{00000000-0005-0000-0000-0000FA000000}"/>
    <cellStyle name="Финансовый 4 4 2" xfId="259" xr:uid="{00000000-0005-0000-0000-0000FB000000}"/>
    <cellStyle name="Финансовый 4 5" xfId="95" xr:uid="{00000000-0005-0000-0000-0000FC000000}"/>
    <cellStyle name="Финансовый 4 5 2" xfId="235" xr:uid="{00000000-0005-0000-0000-0000FD000000}"/>
    <cellStyle name="Финансовый 4 6" xfId="192" xr:uid="{00000000-0005-0000-0000-0000FE000000}"/>
    <cellStyle name="Финансовый 5" xfId="53" xr:uid="{00000000-0005-0000-0000-0000FF000000}"/>
    <cellStyle name="Финансовый 5 2" xfId="57" xr:uid="{00000000-0005-0000-0000-000000010000}"/>
    <cellStyle name="Финансовый 5 2 2" xfId="127" xr:uid="{00000000-0005-0000-0000-000001010000}"/>
    <cellStyle name="Финансовый 5 2 2 2" xfId="267" xr:uid="{00000000-0005-0000-0000-000002010000}"/>
    <cellStyle name="Финансовый 5 2 3" xfId="144" xr:uid="{00000000-0005-0000-0000-000003010000}"/>
    <cellStyle name="Финансовый 5 2 3 2" xfId="279" xr:uid="{00000000-0005-0000-0000-000004010000}"/>
    <cellStyle name="Финансовый 5 2 4" xfId="156" xr:uid="{00000000-0005-0000-0000-000005010000}"/>
    <cellStyle name="Финансовый 5 2 4 2" xfId="288" xr:uid="{00000000-0005-0000-0000-000006010000}"/>
    <cellStyle name="Финансовый 5 2 5" xfId="198" xr:uid="{00000000-0005-0000-0000-000007010000}"/>
    <cellStyle name="Финансовый 5 2 6" xfId="167" xr:uid="{00000000-0005-0000-0000-000008010000}"/>
    <cellStyle name="Финансовый 5 3" xfId="123" xr:uid="{00000000-0005-0000-0000-000009010000}"/>
    <cellStyle name="Финансовый 5 3 2" xfId="263" xr:uid="{00000000-0005-0000-0000-00000A010000}"/>
    <cellStyle name="Финансовый 5 4" xfId="196" xr:uid="{00000000-0005-0000-0000-00000B010000}"/>
    <cellStyle name="Финансовый 6" xfId="66" xr:uid="{00000000-0005-0000-0000-00000C010000}"/>
    <cellStyle name="Финансовый 6 2" xfId="114" xr:uid="{00000000-0005-0000-0000-00000D010000}"/>
    <cellStyle name="Финансовый 6 2 2" xfId="254" xr:uid="{00000000-0005-0000-0000-00000E010000}"/>
    <cellStyle name="Финансовый 6 3" xfId="207" xr:uid="{00000000-0005-0000-0000-00000F010000}"/>
    <cellStyle name="Финансовый 7" xfId="38" xr:uid="{00000000-0005-0000-0000-000010010000}"/>
    <cellStyle name="Финансовый 7 2" xfId="109" xr:uid="{00000000-0005-0000-0000-000011010000}"/>
    <cellStyle name="Финансовый 7 2 2" xfId="249" xr:uid="{00000000-0005-0000-0000-000012010000}"/>
    <cellStyle name="Финансовый 7 3" xfId="85" xr:uid="{00000000-0005-0000-0000-000013010000}"/>
    <cellStyle name="Финансовый 7 3 2" xfId="225" xr:uid="{00000000-0005-0000-0000-000014010000}"/>
    <cellStyle name="Финансовый 7 4" xfId="182" xr:uid="{00000000-0005-0000-0000-000015010000}"/>
    <cellStyle name="Финансовый 8" xfId="41" xr:uid="{00000000-0005-0000-0000-000016010000}"/>
    <cellStyle name="Финансовый 8 2" xfId="112" xr:uid="{00000000-0005-0000-0000-000017010000}"/>
    <cellStyle name="Финансовый 8 2 2" xfId="252" xr:uid="{00000000-0005-0000-0000-000018010000}"/>
    <cellStyle name="Финансовый 8 3" xfId="88" xr:uid="{00000000-0005-0000-0000-000019010000}"/>
    <cellStyle name="Финансовый 8 3 2" xfId="228" xr:uid="{00000000-0005-0000-0000-00001A010000}"/>
    <cellStyle name="Финансовый 8 4" xfId="185" xr:uid="{00000000-0005-0000-0000-00001B010000}"/>
    <cellStyle name="Финансовый 9" xfId="90" xr:uid="{00000000-0005-0000-0000-00001C010000}"/>
    <cellStyle name="Финансовый 9 2" xfId="138" xr:uid="{00000000-0005-0000-0000-00001D010000}"/>
    <cellStyle name="Финансовый 9 2 2" xfId="273" xr:uid="{00000000-0005-0000-0000-00001E010000}"/>
    <cellStyle name="Финансовый 9 3" xfId="150" xr:uid="{00000000-0005-0000-0000-00001F010000}"/>
    <cellStyle name="Финансовый 9 3 2" xfId="282" xr:uid="{00000000-0005-0000-0000-000020010000}"/>
    <cellStyle name="Финансовый 9 4" xfId="230" xr:uid="{00000000-0005-0000-0000-000021010000}"/>
    <cellStyle name="Хороший" xfId="5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7"/>
  <sheetViews>
    <sheetView tabSelected="1" topLeftCell="A26" zoomScale="80" zoomScaleNormal="80" zoomScaleSheetLayoutView="80" workbookViewId="0">
      <selection activeCell="N37" sqref="N37"/>
    </sheetView>
  </sheetViews>
  <sheetFormatPr defaultColWidth="9.140625" defaultRowHeight="18.75" x14ac:dyDescent="0.3"/>
  <cols>
    <col min="1" max="1" width="1.7109375" style="2" customWidth="1"/>
    <col min="2" max="2" width="6.85546875" style="10" customWidth="1"/>
    <col min="3" max="3" width="60.42578125" style="11" customWidth="1"/>
    <col min="4" max="4" width="8.5703125" style="10" customWidth="1"/>
    <col min="5" max="5" width="9.140625" style="2" customWidth="1"/>
    <col min="6" max="6" width="13.7109375" style="12" customWidth="1"/>
    <col min="7" max="7" width="9" style="12" customWidth="1"/>
    <col min="8" max="8" width="13.42578125" style="12" customWidth="1"/>
    <col min="9" max="9" width="24.85546875" style="2" customWidth="1"/>
    <col min="10" max="10" width="59.140625" style="4" customWidth="1"/>
    <col min="11" max="11" width="13.42578125" style="13" customWidth="1"/>
    <col min="12" max="16384" width="9.140625" style="2"/>
  </cols>
  <sheetData>
    <row r="1" spans="2:11" ht="20.25" x14ac:dyDescent="0.25">
      <c r="B1" s="39" t="s">
        <v>50</v>
      </c>
      <c r="C1" s="39"/>
      <c r="D1" s="39"/>
      <c r="E1" s="39"/>
      <c r="F1" s="39"/>
      <c r="G1" s="39"/>
      <c r="H1" s="39"/>
      <c r="I1" s="39"/>
      <c r="J1" s="39"/>
      <c r="K1" s="39"/>
    </row>
    <row r="2" spans="2:11" ht="22.5" x14ac:dyDescent="0.25">
      <c r="B2" s="3"/>
      <c r="C2" s="2"/>
      <c r="D2" s="3"/>
      <c r="E2"/>
      <c r="F2"/>
      <c r="G2"/>
      <c r="H2"/>
      <c r="K2" s="5" t="s">
        <v>57</v>
      </c>
    </row>
    <row r="3" spans="2:11" ht="15.75" customHeight="1" x14ac:dyDescent="0.25">
      <c r="B3" s="40" t="s">
        <v>7</v>
      </c>
      <c r="C3" s="40" t="s">
        <v>8</v>
      </c>
      <c r="D3" s="40" t="s">
        <v>9</v>
      </c>
      <c r="E3" s="40" t="s">
        <v>10</v>
      </c>
      <c r="F3" s="40"/>
      <c r="G3" s="40" t="s">
        <v>11</v>
      </c>
      <c r="H3" s="40"/>
      <c r="I3" s="41" t="s">
        <v>12</v>
      </c>
      <c r="J3" s="41" t="s">
        <v>13</v>
      </c>
      <c r="K3" s="41" t="s">
        <v>14</v>
      </c>
    </row>
    <row r="4" spans="2:11" ht="68.25" customHeight="1" x14ac:dyDescent="0.25">
      <c r="B4" s="40"/>
      <c r="C4" s="40"/>
      <c r="D4" s="40"/>
      <c r="E4" s="28" t="s">
        <v>15</v>
      </c>
      <c r="F4" s="28" t="s">
        <v>16</v>
      </c>
      <c r="G4" s="28" t="s">
        <v>15</v>
      </c>
      <c r="H4" s="28" t="s">
        <v>16</v>
      </c>
      <c r="I4" s="41"/>
      <c r="J4" s="41"/>
      <c r="K4" s="41"/>
    </row>
    <row r="5" spans="2:11" ht="15.75" x14ac:dyDescent="0.25">
      <c r="B5" s="28"/>
      <c r="C5" s="29" t="s">
        <v>20</v>
      </c>
      <c r="D5" s="28"/>
      <c r="E5" s="27"/>
      <c r="F5" s="27">
        <f>F6+F8+F12+F20+F31+F10</f>
        <v>7047175.925999999</v>
      </c>
      <c r="G5" s="27"/>
      <c r="H5" s="27"/>
      <c r="I5" s="30"/>
      <c r="J5" s="31"/>
      <c r="K5" s="32"/>
    </row>
    <row r="6" spans="2:11" ht="15.75" x14ac:dyDescent="0.25">
      <c r="B6" s="28">
        <v>1</v>
      </c>
      <c r="C6" s="33" t="s">
        <v>21</v>
      </c>
      <c r="D6" s="28"/>
      <c r="E6" s="27"/>
      <c r="F6" s="27">
        <f>SUM(F7:F7)</f>
        <v>87207.812000000005</v>
      </c>
      <c r="G6" s="27"/>
      <c r="H6" s="27"/>
      <c r="I6" s="30"/>
      <c r="J6" s="31"/>
      <c r="K6" s="32"/>
    </row>
    <row r="7" spans="2:11" ht="45" customHeight="1" x14ac:dyDescent="0.25">
      <c r="B7" s="34" t="s">
        <v>0</v>
      </c>
      <c r="C7" s="16" t="s">
        <v>30</v>
      </c>
      <c r="D7" s="15" t="s">
        <v>17</v>
      </c>
      <c r="E7" s="17">
        <v>57</v>
      </c>
      <c r="F7" s="17">
        <v>87207.812000000005</v>
      </c>
      <c r="G7" s="1"/>
      <c r="H7" s="1"/>
      <c r="I7" s="6" t="s">
        <v>25</v>
      </c>
      <c r="J7" s="7" t="s">
        <v>51</v>
      </c>
      <c r="K7" s="1" t="s">
        <v>23</v>
      </c>
    </row>
    <row r="8" spans="2:11" ht="15.75" x14ac:dyDescent="0.25">
      <c r="B8" s="35" t="s">
        <v>1</v>
      </c>
      <c r="C8" s="33" t="s">
        <v>22</v>
      </c>
      <c r="D8" s="28"/>
      <c r="E8" s="27"/>
      <c r="F8" s="25">
        <f>F9</f>
        <v>465816.076</v>
      </c>
      <c r="G8" s="25"/>
      <c r="H8" s="25"/>
      <c r="I8" s="7"/>
      <c r="J8" s="7"/>
      <c r="K8" s="36"/>
    </row>
    <row r="9" spans="2:11" ht="57" customHeight="1" x14ac:dyDescent="0.25">
      <c r="B9" s="34" t="s">
        <v>2</v>
      </c>
      <c r="C9" s="16" t="s">
        <v>60</v>
      </c>
      <c r="D9" s="15" t="s">
        <v>17</v>
      </c>
      <c r="E9" s="17">
        <v>1</v>
      </c>
      <c r="F9" s="17">
        <v>465816.076</v>
      </c>
      <c r="G9" s="1"/>
      <c r="H9" s="1"/>
      <c r="I9" s="37" t="s">
        <v>59</v>
      </c>
      <c r="J9" s="7" t="s">
        <v>52</v>
      </c>
      <c r="K9" s="1" t="s">
        <v>24</v>
      </c>
    </row>
    <row r="10" spans="2:11" ht="42" customHeight="1" x14ac:dyDescent="0.25">
      <c r="B10" s="35" t="s">
        <v>33</v>
      </c>
      <c r="C10" s="33" t="s">
        <v>70</v>
      </c>
      <c r="D10" s="15"/>
      <c r="E10" s="17"/>
      <c r="F10" s="25">
        <f>F11</f>
        <v>467543.68800000002</v>
      </c>
      <c r="G10" s="1"/>
      <c r="H10" s="1"/>
      <c r="I10" s="37"/>
      <c r="J10" s="7"/>
      <c r="K10" s="1"/>
    </row>
    <row r="11" spans="2:11" ht="74.25" customHeight="1" x14ac:dyDescent="0.25">
      <c r="B11" s="34" t="s">
        <v>63</v>
      </c>
      <c r="C11" s="16" t="s">
        <v>71</v>
      </c>
      <c r="D11" s="15" t="s">
        <v>17</v>
      </c>
      <c r="E11" s="17">
        <v>2494</v>
      </c>
      <c r="F11" s="17">
        <v>467543.68800000002</v>
      </c>
      <c r="G11" s="1"/>
      <c r="H11" s="1"/>
      <c r="I11" s="37" t="s">
        <v>26</v>
      </c>
      <c r="J11" s="7" t="s">
        <v>53</v>
      </c>
      <c r="K11" s="1" t="s">
        <v>24</v>
      </c>
    </row>
    <row r="12" spans="2:11" ht="31.5" customHeight="1" x14ac:dyDescent="0.25">
      <c r="B12" s="35" t="s">
        <v>72</v>
      </c>
      <c r="C12" s="33" t="s">
        <v>73</v>
      </c>
      <c r="D12" s="28"/>
      <c r="E12" s="1"/>
      <c r="F12" s="27">
        <f>F13+F14+F15+F16+F17+F18+F19</f>
        <v>5672975.743999999</v>
      </c>
      <c r="G12" s="27"/>
      <c r="H12" s="27"/>
      <c r="I12" s="38"/>
      <c r="J12" s="31"/>
      <c r="K12" s="32"/>
    </row>
    <row r="13" spans="2:11" ht="50.25" customHeight="1" x14ac:dyDescent="0.25">
      <c r="B13" s="34" t="s">
        <v>63</v>
      </c>
      <c r="C13" s="6" t="s">
        <v>34</v>
      </c>
      <c r="D13" s="15" t="s">
        <v>17</v>
      </c>
      <c r="E13" s="1">
        <v>1</v>
      </c>
      <c r="F13" s="14">
        <v>1806453.395</v>
      </c>
      <c r="G13" s="1"/>
      <c r="H13" s="9"/>
      <c r="I13" s="6" t="s">
        <v>32</v>
      </c>
      <c r="J13" s="7" t="s">
        <v>52</v>
      </c>
      <c r="K13" s="1" t="s">
        <v>24</v>
      </c>
    </row>
    <row r="14" spans="2:11" ht="15.75" x14ac:dyDescent="0.25">
      <c r="B14" s="34" t="s">
        <v>64</v>
      </c>
      <c r="C14" s="6" t="s">
        <v>35</v>
      </c>
      <c r="D14" s="15" t="s">
        <v>6</v>
      </c>
      <c r="E14" s="8">
        <v>18.3</v>
      </c>
      <c r="F14" s="14">
        <v>1267273.4010000001</v>
      </c>
      <c r="G14" s="1"/>
      <c r="H14" s="9"/>
      <c r="I14" s="6" t="s">
        <v>28</v>
      </c>
      <c r="J14" s="7" t="s">
        <v>52</v>
      </c>
      <c r="K14" s="1" t="s">
        <v>24</v>
      </c>
    </row>
    <row r="15" spans="2:11" ht="53.25" customHeight="1" x14ac:dyDescent="0.25">
      <c r="B15" s="34" t="s">
        <v>65</v>
      </c>
      <c r="C15" s="6" t="s">
        <v>36</v>
      </c>
      <c r="D15" s="15" t="s">
        <v>6</v>
      </c>
      <c r="E15" s="1">
        <v>1</v>
      </c>
      <c r="F15" s="14">
        <v>330532.73200000002</v>
      </c>
      <c r="G15" s="1"/>
      <c r="H15" s="9"/>
      <c r="I15" s="6" t="s">
        <v>26</v>
      </c>
      <c r="J15" s="7" t="s">
        <v>53</v>
      </c>
      <c r="K15" s="1" t="s">
        <v>24</v>
      </c>
    </row>
    <row r="16" spans="2:11" ht="23.25" customHeight="1" x14ac:dyDescent="0.25">
      <c r="B16" s="34" t="s">
        <v>66</v>
      </c>
      <c r="C16" s="6" t="s">
        <v>37</v>
      </c>
      <c r="D16" s="15" t="s">
        <v>6</v>
      </c>
      <c r="E16" s="1">
        <v>1</v>
      </c>
      <c r="F16" s="14">
        <v>1000063.142</v>
      </c>
      <c r="G16" s="1"/>
      <c r="H16" s="9"/>
      <c r="I16" s="6" t="s">
        <v>28</v>
      </c>
      <c r="J16" s="7" t="s">
        <v>53</v>
      </c>
      <c r="K16" s="1" t="s">
        <v>24</v>
      </c>
    </row>
    <row r="17" spans="2:11" ht="15.75" x14ac:dyDescent="0.25">
      <c r="B17" s="34" t="s">
        <v>67</v>
      </c>
      <c r="C17" s="6" t="s">
        <v>38</v>
      </c>
      <c r="D17" s="8" t="s">
        <v>6</v>
      </c>
      <c r="E17" s="1">
        <v>1</v>
      </c>
      <c r="F17" s="24">
        <v>571332.46400000004</v>
      </c>
      <c r="G17" s="1"/>
      <c r="H17" s="9"/>
      <c r="I17" s="6" t="s">
        <v>26</v>
      </c>
      <c r="J17" s="7" t="s">
        <v>52</v>
      </c>
      <c r="K17" s="1" t="s">
        <v>24</v>
      </c>
    </row>
    <row r="18" spans="2:11" ht="32.25" customHeight="1" x14ac:dyDescent="0.25">
      <c r="B18" s="34" t="s">
        <v>68</v>
      </c>
      <c r="C18" s="6" t="s">
        <v>39</v>
      </c>
      <c r="D18" s="8" t="s">
        <v>6</v>
      </c>
      <c r="E18" s="26">
        <v>20.09</v>
      </c>
      <c r="F18" s="24">
        <v>292931.09000000003</v>
      </c>
      <c r="G18" s="1"/>
      <c r="H18" s="9"/>
      <c r="I18" s="6" t="s">
        <v>25</v>
      </c>
      <c r="J18" s="18" t="s">
        <v>51</v>
      </c>
      <c r="K18" s="1" t="s">
        <v>23</v>
      </c>
    </row>
    <row r="19" spans="2:11" ht="36.75" customHeight="1" x14ac:dyDescent="0.25">
      <c r="B19" s="34" t="s">
        <v>69</v>
      </c>
      <c r="C19" s="6" t="s">
        <v>40</v>
      </c>
      <c r="D19" s="8" t="s">
        <v>6</v>
      </c>
      <c r="E19" s="26">
        <v>29.06</v>
      </c>
      <c r="F19" s="24">
        <v>404389.52</v>
      </c>
      <c r="G19" s="1"/>
      <c r="H19" s="9"/>
      <c r="I19" s="6" t="s">
        <v>25</v>
      </c>
      <c r="J19" s="18" t="s">
        <v>51</v>
      </c>
      <c r="K19" s="1" t="s">
        <v>23</v>
      </c>
    </row>
    <row r="20" spans="2:11" ht="27" customHeight="1" x14ac:dyDescent="0.25">
      <c r="B20" s="28">
        <v>5</v>
      </c>
      <c r="C20" s="29" t="s">
        <v>19</v>
      </c>
      <c r="D20" s="28"/>
      <c r="E20" s="27"/>
      <c r="F20" s="27">
        <f>F21+F22+F24+F25+F26+F27+F28+F29+F30+F23</f>
        <v>162755.671</v>
      </c>
      <c r="G20" s="27"/>
      <c r="H20" s="27"/>
      <c r="I20" s="6"/>
      <c r="J20" s="31"/>
      <c r="K20" s="32"/>
    </row>
    <row r="21" spans="2:11" ht="15.75" x14ac:dyDescent="0.25">
      <c r="B21" s="34" t="s">
        <v>3</v>
      </c>
      <c r="C21" s="16" t="s">
        <v>41</v>
      </c>
      <c r="D21" s="15" t="s">
        <v>18</v>
      </c>
      <c r="E21" s="17">
        <v>1</v>
      </c>
      <c r="F21" s="14">
        <v>37562.120000000003</v>
      </c>
      <c r="G21" s="1"/>
      <c r="H21" s="1"/>
      <c r="I21" s="6" t="s">
        <v>29</v>
      </c>
      <c r="J21" s="6" t="s">
        <v>54</v>
      </c>
      <c r="K21" s="1" t="s">
        <v>24</v>
      </c>
    </row>
    <row r="22" spans="2:11" ht="54" customHeight="1" x14ac:dyDescent="0.25">
      <c r="B22" s="34" t="s">
        <v>4</v>
      </c>
      <c r="C22" s="16" t="s">
        <v>42</v>
      </c>
      <c r="D22" s="15" t="s">
        <v>18</v>
      </c>
      <c r="E22" s="17">
        <v>1</v>
      </c>
      <c r="F22" s="14">
        <v>24145</v>
      </c>
      <c r="G22" s="1"/>
      <c r="H22" s="1"/>
      <c r="I22" s="6" t="s">
        <v>26</v>
      </c>
      <c r="J22" s="6" t="s">
        <v>55</v>
      </c>
      <c r="K22" s="1" t="s">
        <v>24</v>
      </c>
    </row>
    <row r="23" spans="2:11" ht="123.75" customHeight="1" x14ac:dyDescent="0.25">
      <c r="B23" s="34" t="s">
        <v>5</v>
      </c>
      <c r="C23" s="16" t="s">
        <v>74</v>
      </c>
      <c r="D23" s="15" t="s">
        <v>18</v>
      </c>
      <c r="E23" s="17">
        <v>1</v>
      </c>
      <c r="F23" s="14">
        <v>18500</v>
      </c>
      <c r="G23" s="1"/>
      <c r="H23" s="1"/>
      <c r="I23" s="6"/>
      <c r="J23" s="6" t="s">
        <v>55</v>
      </c>
      <c r="K23" s="1" t="s">
        <v>24</v>
      </c>
    </row>
    <row r="24" spans="2:11" ht="35.25" customHeight="1" x14ac:dyDescent="0.25">
      <c r="B24" s="34" t="s">
        <v>75</v>
      </c>
      <c r="C24" s="16" t="s">
        <v>48</v>
      </c>
      <c r="D24" s="15" t="s">
        <v>18</v>
      </c>
      <c r="E24" s="17">
        <v>1</v>
      </c>
      <c r="F24" s="14">
        <v>11995.656999999999</v>
      </c>
      <c r="G24" s="1"/>
      <c r="H24" s="1"/>
      <c r="I24" s="6" t="s">
        <v>26</v>
      </c>
      <c r="J24" s="6" t="s">
        <v>55</v>
      </c>
      <c r="K24" s="1" t="s">
        <v>24</v>
      </c>
    </row>
    <row r="25" spans="2:11" ht="39.75" customHeight="1" x14ac:dyDescent="0.25">
      <c r="B25" s="34" t="s">
        <v>76</v>
      </c>
      <c r="C25" s="16" t="s">
        <v>47</v>
      </c>
      <c r="D25" s="15" t="s">
        <v>18</v>
      </c>
      <c r="E25" s="17">
        <v>1</v>
      </c>
      <c r="F25" s="14">
        <v>12919.94</v>
      </c>
      <c r="G25" s="1"/>
      <c r="H25" s="1"/>
      <c r="I25" s="6" t="s">
        <v>28</v>
      </c>
      <c r="J25" s="6" t="s">
        <v>55</v>
      </c>
      <c r="K25" s="1" t="s">
        <v>24</v>
      </c>
    </row>
    <row r="26" spans="2:11" ht="39.75" customHeight="1" x14ac:dyDescent="0.25">
      <c r="B26" s="34" t="s">
        <v>77</v>
      </c>
      <c r="C26" s="16" t="s">
        <v>46</v>
      </c>
      <c r="D26" s="15" t="s">
        <v>18</v>
      </c>
      <c r="E26" s="17">
        <v>1</v>
      </c>
      <c r="F26" s="14">
        <v>11194.474</v>
      </c>
      <c r="G26" s="1"/>
      <c r="H26" s="1"/>
      <c r="I26" s="6" t="s">
        <v>29</v>
      </c>
      <c r="J26" s="6" t="s">
        <v>55</v>
      </c>
      <c r="K26" s="1" t="s">
        <v>24</v>
      </c>
    </row>
    <row r="27" spans="2:11" ht="39.75" customHeight="1" x14ac:dyDescent="0.25">
      <c r="B27" s="34" t="s">
        <v>78</v>
      </c>
      <c r="C27" s="16" t="s">
        <v>45</v>
      </c>
      <c r="D27" s="15" t="s">
        <v>18</v>
      </c>
      <c r="E27" s="17">
        <v>1</v>
      </c>
      <c r="F27" s="14">
        <v>5338.9340000000002</v>
      </c>
      <c r="G27" s="1"/>
      <c r="H27" s="1"/>
      <c r="I27" s="6" t="s">
        <v>27</v>
      </c>
      <c r="J27" s="6" t="s">
        <v>55</v>
      </c>
      <c r="K27" s="1" t="s">
        <v>24</v>
      </c>
    </row>
    <row r="28" spans="2:11" ht="39.75" customHeight="1" x14ac:dyDescent="0.25">
      <c r="B28" s="34" t="s">
        <v>79</v>
      </c>
      <c r="C28" s="16" t="s">
        <v>44</v>
      </c>
      <c r="D28" s="15" t="s">
        <v>18</v>
      </c>
      <c r="E28" s="17">
        <v>1</v>
      </c>
      <c r="F28" s="14">
        <v>2550.9960000000001</v>
      </c>
      <c r="G28" s="1"/>
      <c r="H28" s="1"/>
      <c r="I28" s="6" t="s">
        <v>26</v>
      </c>
      <c r="J28" s="6" t="s">
        <v>55</v>
      </c>
      <c r="K28" s="1" t="s">
        <v>24</v>
      </c>
    </row>
    <row r="29" spans="2:11" ht="39.75" customHeight="1" x14ac:dyDescent="0.25">
      <c r="B29" s="34" t="s">
        <v>80</v>
      </c>
      <c r="C29" s="16" t="s">
        <v>43</v>
      </c>
      <c r="D29" s="15" t="s">
        <v>18</v>
      </c>
      <c r="E29" s="17">
        <v>1</v>
      </c>
      <c r="F29" s="14">
        <v>17560.05</v>
      </c>
      <c r="G29" s="1"/>
      <c r="H29" s="1"/>
      <c r="I29" s="6" t="s">
        <v>27</v>
      </c>
      <c r="J29" s="6" t="s">
        <v>54</v>
      </c>
      <c r="K29" s="1" t="s">
        <v>24</v>
      </c>
    </row>
    <row r="30" spans="2:11" ht="38.25" customHeight="1" x14ac:dyDescent="0.25">
      <c r="B30" s="34" t="s">
        <v>81</v>
      </c>
      <c r="C30" s="16" t="s">
        <v>49</v>
      </c>
      <c r="D30" s="15" t="s">
        <v>18</v>
      </c>
      <c r="E30" s="17">
        <v>1</v>
      </c>
      <c r="F30" s="14">
        <v>20988.5</v>
      </c>
      <c r="G30" s="1"/>
      <c r="H30" s="1"/>
      <c r="I30" s="6" t="s">
        <v>26</v>
      </c>
      <c r="J30" s="6" t="s">
        <v>54</v>
      </c>
      <c r="K30" s="1" t="s">
        <v>24</v>
      </c>
    </row>
    <row r="31" spans="2:11" ht="36.75" customHeight="1" x14ac:dyDescent="0.25">
      <c r="B31" s="19">
        <v>6</v>
      </c>
      <c r="C31" s="20" t="s">
        <v>31</v>
      </c>
      <c r="D31" s="15"/>
      <c r="E31" s="17"/>
      <c r="F31" s="25">
        <f>F32+F33+F34</f>
        <v>190876.935</v>
      </c>
      <c r="G31" s="1"/>
      <c r="H31" s="27"/>
      <c r="I31" s="6"/>
      <c r="J31" s="6"/>
      <c r="K31" s="1" t="s">
        <v>24</v>
      </c>
    </row>
    <row r="32" spans="2:11" ht="51" customHeight="1" x14ac:dyDescent="0.25">
      <c r="B32" s="21" t="s">
        <v>83</v>
      </c>
      <c r="C32" s="22" t="s">
        <v>82</v>
      </c>
      <c r="D32" s="15" t="s">
        <v>17</v>
      </c>
      <c r="E32" s="1">
        <v>1</v>
      </c>
      <c r="F32" s="14">
        <v>67948.364000000001</v>
      </c>
      <c r="G32" s="1"/>
      <c r="H32" s="1"/>
      <c r="I32" s="6"/>
      <c r="J32" s="6" t="s">
        <v>55</v>
      </c>
      <c r="K32" s="1" t="s">
        <v>24</v>
      </c>
    </row>
    <row r="33" spans="2:11" ht="36.75" customHeight="1" x14ac:dyDescent="0.25">
      <c r="B33" s="21" t="s">
        <v>84</v>
      </c>
      <c r="C33" s="23" t="s">
        <v>61</v>
      </c>
      <c r="D33" s="15" t="s">
        <v>17</v>
      </c>
      <c r="E33" s="1">
        <v>1</v>
      </c>
      <c r="F33" s="14">
        <v>60928.571000000004</v>
      </c>
      <c r="G33" s="1"/>
      <c r="H33" s="1"/>
      <c r="I33" s="6"/>
      <c r="J33" s="6" t="s">
        <v>54</v>
      </c>
      <c r="K33" s="1" t="s">
        <v>58</v>
      </c>
    </row>
    <row r="34" spans="2:11" ht="26.25" customHeight="1" x14ac:dyDescent="0.25">
      <c r="B34" s="21" t="s">
        <v>85</v>
      </c>
      <c r="C34" s="23" t="s">
        <v>62</v>
      </c>
      <c r="D34" s="15" t="s">
        <v>17</v>
      </c>
      <c r="E34" s="1">
        <v>1</v>
      </c>
      <c r="F34" s="14">
        <v>62000</v>
      </c>
      <c r="G34" s="1"/>
      <c r="H34" s="1"/>
      <c r="I34" s="6"/>
      <c r="J34" s="6" t="s">
        <v>56</v>
      </c>
      <c r="K34" s="1" t="s">
        <v>24</v>
      </c>
    </row>
    <row r="37" spans="2:11" ht="38.25" customHeight="1" x14ac:dyDescent="0.3"/>
  </sheetData>
  <mergeCells count="9">
    <mergeCell ref="B1:K1"/>
    <mergeCell ref="B3:B4"/>
    <mergeCell ref="C3:C4"/>
    <mergeCell ref="D3:D4"/>
    <mergeCell ref="E3:F3"/>
    <mergeCell ref="G3:H3"/>
    <mergeCell ref="I3:I4"/>
    <mergeCell ref="J3:J4"/>
    <mergeCell ref="K3:K4"/>
  </mergeCells>
  <phoneticPr fontId="30" type="noConversion"/>
  <pageMargins left="0.16" right="0.11" top="0.22" bottom="0.21" header="0.16" footer="0.16"/>
  <pageSetup paperSize="9" scale="47" orientation="portrait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2026-1 кв.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2026-03-30T06:12:44Z</dcterms:modified>
</cp:coreProperties>
</file>