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480" windowHeight="7320"/>
  </bookViews>
  <sheets>
    <sheet name="2025-1 кв." sheetId="2" r:id="rId1"/>
  </sheets>
  <calcPr calcId="152511"/>
</workbook>
</file>

<file path=xl/calcChain.xml><?xml version="1.0" encoding="utf-8"?>
<calcChain xmlns="http://schemas.openxmlformats.org/spreadsheetml/2006/main">
  <c r="F19" i="2" l="1"/>
  <c r="F34" i="2"/>
  <c r="F15" i="2"/>
  <c r="F13" i="2" l="1"/>
  <c r="F5" i="2" s="1"/>
  <c r="F6" i="2"/>
  <c r="G6" i="2" l="1"/>
  <c r="H6" i="2"/>
  <c r="H5" i="2" l="1"/>
  <c r="G5" i="2"/>
</calcChain>
</file>

<file path=xl/sharedStrings.xml><?xml version="1.0" encoding="utf-8"?>
<sst xmlns="http://schemas.openxmlformats.org/spreadsheetml/2006/main" count="201" uniqueCount="97">
  <si>
    <t>1.1</t>
  </si>
  <si>
    <t>1.2</t>
  </si>
  <si>
    <t>1.3</t>
  </si>
  <si>
    <t>2</t>
  </si>
  <si>
    <t>2.1</t>
  </si>
  <si>
    <t>3.1</t>
  </si>
  <si>
    <t>3.2</t>
  </si>
  <si>
    <t>1.4</t>
  </si>
  <si>
    <t>1.5</t>
  </si>
  <si>
    <t>Строительство и реконструкция объектов, в том числе: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</si>
  <si>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</si>
  <si>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</si>
  <si>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</si>
  <si>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</si>
  <si>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</si>
  <si>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</si>
  <si>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</si>
  <si>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</si>
  <si>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</si>
  <si>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</si>
  <si>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3.3</t>
  </si>
  <si>
    <t>5.1</t>
  </si>
  <si>
    <t>5.2</t>
  </si>
  <si>
    <t>5.3</t>
  </si>
  <si>
    <t>1.6</t>
  </si>
  <si>
    <t>км</t>
  </si>
  <si>
    <t>5.4</t>
  </si>
  <si>
    <t>5.6</t>
  </si>
  <si>
    <t>5.5</t>
  </si>
  <si>
    <t>4</t>
  </si>
  <si>
    <t>№ р/н</t>
  </si>
  <si>
    <t>Іс-шаралар</t>
  </si>
  <si>
    <t>Өлшем бірлігі</t>
  </si>
  <si>
    <t>Барлығы бекітілген</t>
  </si>
  <si>
    <t xml:space="preserve">Нақты </t>
  </si>
  <si>
    <t>Орналасқан орны  (ауданы)</t>
  </si>
  <si>
    <t>Орындалу сатысы</t>
  </si>
  <si>
    <t xml:space="preserve">Орындалу мерзімі </t>
  </si>
  <si>
    <t>Саны</t>
  </si>
  <si>
    <t>Инвестиция сомасы мың теңге</t>
  </si>
  <si>
    <t>дана</t>
  </si>
  <si>
    <t>Сүйеу шкафтарын ауыстыру</t>
  </si>
  <si>
    <t>Электр энергиясын коммерциялық есепке алудың автоматтандырылған жүйесі, оның ішінде:</t>
  </si>
  <si>
    <t>қызмет</t>
  </si>
  <si>
    <t>Жобалау-іздестіру жұмыстары, оның ішінде:</t>
  </si>
  <si>
    <t>БАРЛЫҒЫ:</t>
  </si>
  <si>
    <t>Ескірген жабдықтар мен ЭБЖ ауыстыру, оның ішінде:</t>
  </si>
  <si>
    <t xml:space="preserve">"ЦГПП-Батыс" 220 кВ ӘЖ-де оқшаулағыштарды ауыстыру  </t>
  </si>
  <si>
    <t>Қорғаныс терминалдарын ауыстыру</t>
  </si>
  <si>
    <t>Релелік қорғаныс, оның ішінде:</t>
  </si>
  <si>
    <t>ЭКЕАЖ орнатуды жобалау (пәтер бойынша, ҮОЕҚ, ЗТ)"</t>
  </si>
  <si>
    <t xml:space="preserve">10 кВ КЖ ауыстыру  </t>
  </si>
  <si>
    <t>ТШС, ҮШС-10/0,4 телемеханикасын енгізу</t>
  </si>
  <si>
    <t>I тоқсан</t>
  </si>
  <si>
    <t>түзету</t>
  </si>
  <si>
    <t>қыркүйек</t>
  </si>
  <si>
    <t>желтоқсан</t>
  </si>
  <si>
    <t>Алматы,Байқоңыр,Есіл,Сарыарқа</t>
  </si>
  <si>
    <t>Сарыарқа</t>
  </si>
  <si>
    <t>Есіл</t>
  </si>
  <si>
    <t>Байқоңыр</t>
  </si>
  <si>
    <t>Алматы</t>
  </si>
  <si>
    <t xml:space="preserve">АО "Астана-АЭК" АҚ-ның 2025 жылға арналған  I-тоқсанға бекітілген инвестициялық бағдарламасының орындалу барысы туралы ақпарат </t>
  </si>
  <si>
    <t xml:space="preserve">ТШС, ҮШС, КТШС жөндеу    </t>
  </si>
  <si>
    <t>Аккумулятор батареясын ауыстыру ("ВПР", "Левобережная", "Центральная", "Шұбар", "ИКИ" ШС)</t>
  </si>
  <si>
    <t xml:space="preserve"> "Школьная" ШС түзеткіш құрылғыны ауыстыру</t>
  </si>
  <si>
    <t>10, 20 кВ желінің бейтараптығын ЖДСР арқылы "Шұбар" ҚС жерге қосу</t>
  </si>
  <si>
    <t xml:space="preserve">245-ТШС саны 1590-ЕАҚ "Астана-АЭК" АҚ және КТҚ арасында теңгерімдік тиесілігі шекарасында ЭКЕАЖ есепке алу құралдарын орнату"  күрделі жөндеу (бұрын 2017ж. енгізілген)    </t>
  </si>
  <si>
    <t xml:space="preserve">111-ТШС-да саны 1852-ЕАҚ "Жеке секторға және әуе желісін өздігінен оқшауланған сымдарға (ӨОС) жаңартып «Астана-АЭК" АҚ объектілеріне ЭКЕАЖ енгізу" жобасын  күрделі жөндеу (бұрын 2017 жылы енгізілген)       </t>
  </si>
  <si>
    <t xml:space="preserve">ТШС демонтаждау және жаңасын салу   </t>
  </si>
  <si>
    <t xml:space="preserve">ТШС-да жабдықты ауыстыру  </t>
  </si>
  <si>
    <t xml:space="preserve">0,4 кВ КЖ ауыстыру  </t>
  </si>
  <si>
    <t xml:space="preserve">ӨОС-ға ауыстырып 10 кВ ӘЖ қайта жаңарту (күрделі жөндеумен)    </t>
  </si>
  <si>
    <t xml:space="preserve">ӨОС-ға ауыстырып 0,4 кВ ӘЖ қайта жаңарту (күрделі жөндеумен)     </t>
  </si>
  <si>
    <t xml:space="preserve">Нұр-Сұлтан қ. энергия торабының аварияға қарсы автоматикасы   </t>
  </si>
  <si>
    <t xml:space="preserve">ТШС, ҮШС-10/0,4 кВ жабдықтарын ауыстыру (9 дана) </t>
  </si>
  <si>
    <t>ТШС, ҮШС-10/0,4 кВ демонтаждау және жаңасын салу (2 дана)</t>
  </si>
  <si>
    <t>Абай 150 жыл көшесі мекенжайында орналасқан ТШС-64-тен желілерді шығарумен ЖТП салу</t>
  </si>
  <si>
    <t>10 кВ кабельдік желілерін ауыстыру (19 электр желісі)</t>
  </si>
  <si>
    <t>10 кВ кабельдік желілерін ауыстыру (V-жоба)</t>
  </si>
  <si>
    <t>4.11</t>
  </si>
  <si>
    <t>4.12</t>
  </si>
  <si>
    <t>4.13</t>
  </si>
  <si>
    <t xml:space="preserve">ҮШС, ТШС жабдықтарды ауыстыруды жобалау    </t>
  </si>
  <si>
    <t xml:space="preserve">ҮШС, ТШС жабдықтарды ауыстыруды жобалау  </t>
  </si>
  <si>
    <t xml:space="preserve">130-ТШС саны 630-ЕАҚ "Астана-АЭК" АҚ және КТҚ арасында теңгерімдік тиесілігі шекарасында ЭКЕАЖ есепке алу құралдарын орнату" жобасын күрделі жөндеуді жобалау (бұрын 2017ж. енгізілген)    </t>
  </si>
  <si>
    <t xml:space="preserve">Саны 4128-ЕАҚ "ҮШС, ТШС ЭКЕАЖ" күрделі жөндеуді жобалау (бұрын 2019 жылы енгізілген)  </t>
  </si>
  <si>
    <t xml:space="preserve">Саны 3155-ЕАҚ "Жеке секторға және  әуе желісін өздігінен оқшауланған сымдарға (ӨОС) жаңартып «Астана-АЭК" АҚ объектілеріне ЭКЕАЖ енгізу" жобасын  күрделі жөндеуді жобалау (бұрын 2019 жылы енгізілген)         </t>
  </si>
  <si>
    <t>Алматы,Байқоңыр,Есіл</t>
  </si>
  <si>
    <t>Алматы,Байқоңыр,Сарыарқа</t>
  </si>
  <si>
    <t>Ақмола облысы</t>
  </si>
  <si>
    <t>Алматы,Есіл,Сарыарқа</t>
  </si>
  <si>
    <t>Алматы,Сарыарқа</t>
  </si>
  <si>
    <t>мамырдан қыркүйекке дейін жөндеу бағдарламасы</t>
  </si>
  <si>
    <t>мемлекеттік сатып алу порталында конкурстық рәсімдер өткізілуде</t>
  </si>
  <si>
    <t>4.14</t>
  </si>
  <si>
    <t>220-110 кВ желісіндегі рективті қуатты компенсациялау және 110/10/6 кВ "Западная" қосалқы станциясында БАР орнату (шарт бойынша 1 кезең) (орындау мерзімі 2024 жылдан ауыстырылады)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</si>
</sst>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.00_-;\-* #,##0.00_-;_-* &quot;-&quot;??_-;_-@_-"/>
    <numFmt numFmtId="166" formatCode="\ #,##0.00&quot;р. &quot;;\-#,##0.00&quot;р. &quot;;&quot; -&quot;#&quot;р. &quot;;@\ "/>
    <numFmt numFmtId="167" formatCode="_-* #,##0_р_._-;\-* #,##0_р_._-;_-* &quot;-&quot;??_р_._-;_-@_-"/>
    <numFmt numFmtId="168" formatCode="#,##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91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20" fillId="0" borderId="0"/>
    <xf numFmtId="166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4">
    <xf numFmtId="0" fontId="0" fillId="0" borderId="0" xfId="0"/>
    <xf numFmtId="3" fontId="22" fillId="0" borderId="22" xfId="0" applyNumberFormat="1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3" fontId="24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right"/>
    </xf>
    <xf numFmtId="3" fontId="23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 wrapText="1"/>
    </xf>
    <xf numFmtId="3" fontId="22" fillId="0" borderId="10" xfId="0" applyNumberFormat="1" applyFont="1" applyFill="1" applyBorder="1" applyAlignment="1">
      <alignment vertical="center" wrapText="1"/>
    </xf>
    <xf numFmtId="3" fontId="22" fillId="0" borderId="19" xfId="0" applyNumberFormat="1" applyFont="1" applyFill="1" applyBorder="1" applyAlignment="1">
      <alignment horizontal="center" vertical="center" wrapText="1"/>
    </xf>
    <xf numFmtId="0" fontId="22" fillId="0" borderId="10" xfId="0" applyNumberFormat="1" applyFont="1" applyFill="1" applyBorder="1" applyAlignment="1" applyProtection="1">
      <alignment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3" fillId="0" borderId="27" xfId="0" applyNumberFormat="1" applyFont="1" applyFill="1" applyBorder="1" applyAlignment="1" applyProtection="1">
      <alignment horizontal="center" vertical="center" wrapText="1"/>
    </xf>
    <xf numFmtId="3" fontId="23" fillId="0" borderId="27" xfId="0" applyNumberFormat="1" applyFont="1" applyFill="1" applyBorder="1" applyAlignment="1">
      <alignment horizontal="center" vertical="center" wrapText="1"/>
    </xf>
    <xf numFmtId="0" fontId="24" fillId="0" borderId="27" xfId="0" applyFont="1" applyFill="1" applyBorder="1"/>
    <xf numFmtId="3" fontId="23" fillId="0" borderId="27" xfId="0" applyNumberFormat="1" applyFont="1" applyFill="1" applyBorder="1" applyAlignment="1">
      <alignment vertical="center" wrapText="1"/>
    </xf>
    <xf numFmtId="3" fontId="23" fillId="0" borderId="28" xfId="0" applyNumberFormat="1" applyFont="1" applyFill="1" applyBorder="1" applyAlignment="1">
      <alignment horizontal="left" vertical="center" wrapText="1"/>
    </xf>
    <xf numFmtId="3" fontId="23" fillId="0" borderId="12" xfId="0" applyNumberFormat="1" applyFont="1" applyFill="1" applyBorder="1" applyAlignment="1">
      <alignment horizontal="center" vertical="center" wrapText="1"/>
    </xf>
    <xf numFmtId="0" fontId="24" fillId="0" borderId="12" xfId="0" applyFont="1" applyFill="1" applyBorder="1"/>
    <xf numFmtId="0" fontId="23" fillId="0" borderId="12" xfId="0" applyFont="1" applyFill="1" applyBorder="1" applyAlignment="1">
      <alignment horizontal="center" vertical="center" wrapText="1"/>
    </xf>
    <xf numFmtId="3" fontId="23" fillId="0" borderId="12" xfId="0" applyNumberFormat="1" applyFont="1" applyFill="1" applyBorder="1" applyAlignment="1">
      <alignment vertical="center" wrapText="1"/>
    </xf>
    <xf numFmtId="3" fontId="23" fillId="0" borderId="20" xfId="0" applyNumberFormat="1" applyFont="1" applyFill="1" applyBorder="1" applyAlignment="1">
      <alignment horizontal="left" vertical="center" wrapText="1"/>
    </xf>
    <xf numFmtId="167" fontId="22" fillId="0" borderId="10" xfId="289" applyNumberFormat="1" applyFont="1" applyFill="1" applyBorder="1" applyAlignment="1">
      <alignment vertical="center" wrapText="1"/>
    </xf>
    <xf numFmtId="0" fontId="22" fillId="0" borderId="22" xfId="0" applyFont="1" applyFill="1" applyBorder="1" applyAlignment="1">
      <alignment vertical="center" wrapText="1"/>
    </xf>
    <xf numFmtId="3" fontId="22" fillId="0" borderId="27" xfId="0" applyNumberFormat="1" applyFont="1" applyFill="1" applyBorder="1" applyAlignment="1">
      <alignment vertical="center" wrapText="1"/>
    </xf>
    <xf numFmtId="3" fontId="22" fillId="0" borderId="11" xfId="0" applyNumberFormat="1" applyFont="1" applyFill="1" applyBorder="1" applyAlignment="1">
      <alignment vertical="center" wrapText="1"/>
    </xf>
    <xf numFmtId="0" fontId="24" fillId="0" borderId="0" xfId="0" applyFont="1" applyFill="1" applyAlignment="1">
      <alignment horizontal="center"/>
    </xf>
    <xf numFmtId="0" fontId="28" fillId="0" borderId="0" xfId="0" applyFont="1" applyFill="1"/>
    <xf numFmtId="3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 applyAlignment="1">
      <alignment horizontal="left" vertical="center"/>
    </xf>
    <xf numFmtId="3" fontId="22" fillId="0" borderId="18" xfId="0" applyNumberFormat="1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3" fontId="23" fillId="15" borderId="27" xfId="0" applyNumberFormat="1" applyFont="1" applyFill="1" applyBorder="1" applyAlignment="1">
      <alignment horizontal="center" vertical="center" wrapText="1"/>
    </xf>
    <xf numFmtId="3" fontId="22" fillId="0" borderId="28" xfId="0" applyNumberFormat="1" applyFont="1" applyFill="1" applyBorder="1" applyAlignment="1">
      <alignment horizontal="left" vertical="center" wrapText="1"/>
    </xf>
    <xf numFmtId="0" fontId="23" fillId="0" borderId="22" xfId="0" applyNumberFormat="1" applyFont="1" applyFill="1" applyBorder="1" applyAlignment="1" applyProtection="1">
      <alignment horizontal="center" vertical="center" wrapText="1"/>
    </xf>
    <xf numFmtId="0" fontId="22" fillId="0" borderId="11" xfId="0" applyNumberFormat="1" applyFont="1" applyFill="1" applyBorder="1" applyAlignment="1" applyProtection="1">
      <alignment horizontal="left" vertical="center" wrapText="1"/>
    </xf>
    <xf numFmtId="3" fontId="22" fillId="15" borderId="10" xfId="23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168" fontId="22" fillId="0" borderId="10" xfId="0" applyNumberFormat="1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23" fillId="0" borderId="35" xfId="0" applyNumberFormat="1" applyFont="1" applyFill="1" applyBorder="1" applyAlignment="1" applyProtection="1">
      <alignment horizontal="center" vertical="center" wrapText="1"/>
    </xf>
    <xf numFmtId="49" fontId="22" fillId="0" borderId="36" xfId="0" applyNumberFormat="1" applyFont="1" applyFill="1" applyBorder="1" applyAlignment="1" applyProtection="1">
      <alignment horizontal="center" vertical="center" wrapText="1"/>
    </xf>
    <xf numFmtId="49" fontId="23" fillId="0" borderId="35" xfId="0" applyNumberFormat="1" applyFont="1" applyFill="1" applyBorder="1" applyAlignment="1" applyProtection="1">
      <alignment horizontal="center" vertical="center" wrapText="1"/>
    </xf>
    <xf numFmtId="49" fontId="22" fillId="0" borderId="34" xfId="0" applyNumberFormat="1" applyFont="1" applyFill="1" applyBorder="1" applyAlignment="1" applyProtection="1">
      <alignment horizontal="center" vertical="center" wrapText="1"/>
    </xf>
    <xf numFmtId="49" fontId="22" fillId="0" borderId="37" xfId="0" applyNumberFormat="1" applyFont="1" applyFill="1" applyBorder="1" applyAlignment="1" applyProtection="1">
      <alignment horizontal="center" vertical="center" wrapText="1"/>
    </xf>
    <xf numFmtId="0" fontId="22" fillId="0" borderId="36" xfId="0" applyNumberFormat="1" applyFont="1" applyFill="1" applyBorder="1" applyAlignment="1" applyProtection="1">
      <alignment horizontal="center" vertical="center" wrapText="1"/>
    </xf>
    <xf numFmtId="0" fontId="22" fillId="0" borderId="33" xfId="0" applyNumberFormat="1" applyFont="1" applyFill="1" applyBorder="1" applyAlignment="1" applyProtection="1">
      <alignment horizontal="center" vertical="center" wrapText="1"/>
    </xf>
    <xf numFmtId="0" fontId="23" fillId="0" borderId="25" xfId="0" applyFont="1" applyFill="1" applyBorder="1" applyAlignment="1">
      <alignment horizontal="left" vertical="center" wrapText="1"/>
    </xf>
    <xf numFmtId="0" fontId="23" fillId="0" borderId="26" xfId="0" applyNumberFormat="1" applyFont="1" applyFill="1" applyBorder="1" applyAlignment="1" applyProtection="1">
      <alignment vertical="center" wrapText="1"/>
    </xf>
    <xf numFmtId="0" fontId="22" fillId="0" borderId="17" xfId="0" applyFont="1" applyFill="1" applyBorder="1" applyAlignment="1">
      <alignment vertical="center" wrapText="1"/>
    </xf>
    <xf numFmtId="0" fontId="23" fillId="0" borderId="26" xfId="0" applyNumberFormat="1" applyFont="1" applyFill="1" applyBorder="1" applyAlignment="1" applyProtection="1">
      <alignment horizontal="left" vertical="center" wrapText="1"/>
    </xf>
    <xf numFmtId="3" fontId="22" fillId="0" borderId="24" xfId="0" applyNumberFormat="1" applyFont="1" applyFill="1" applyBorder="1" applyAlignment="1">
      <alignment horizontal="center" vertical="center" wrapText="1"/>
    </xf>
    <xf numFmtId="3" fontId="22" fillId="15" borderId="24" xfId="23" applyNumberFormat="1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vertical="center" wrapText="1"/>
    </xf>
    <xf numFmtId="3" fontId="22" fillId="0" borderId="29" xfId="0" applyNumberFormat="1" applyFont="1" applyFill="1" applyBorder="1" applyAlignment="1">
      <alignment horizontal="center" vertical="center" wrapText="1"/>
    </xf>
    <xf numFmtId="0" fontId="22" fillId="0" borderId="37" xfId="0" applyNumberFormat="1" applyFont="1" applyFill="1" applyBorder="1" applyAlignment="1" applyProtection="1">
      <alignment horizontal="center" vertical="center" wrapText="1"/>
    </xf>
    <xf numFmtId="0" fontId="22" fillId="15" borderId="10" xfId="0" applyFont="1" applyFill="1" applyBorder="1" applyAlignment="1">
      <alignment horizontal="center" vertical="center" wrapText="1"/>
    </xf>
    <xf numFmtId="0" fontId="22" fillId="15" borderId="10" xfId="0" applyNumberFormat="1" applyFont="1" applyFill="1" applyBorder="1" applyAlignment="1" applyProtection="1">
      <alignment horizontal="center" vertical="center" wrapText="1"/>
    </xf>
    <xf numFmtId="0" fontId="22" fillId="15" borderId="24" xfId="0" applyFont="1" applyFill="1" applyBorder="1" applyAlignment="1">
      <alignment horizontal="center" vertical="center" wrapText="1"/>
    </xf>
    <xf numFmtId="0" fontId="22" fillId="15" borderId="22" xfId="0" applyFont="1" applyFill="1" applyBorder="1" applyAlignment="1">
      <alignment horizontal="center" vertical="center" wrapText="1"/>
    </xf>
    <xf numFmtId="3" fontId="23" fillId="0" borderId="38" xfId="0" applyNumberFormat="1" applyFont="1" applyFill="1" applyBorder="1" applyAlignment="1">
      <alignment horizontal="left" vertical="center" wrapText="1"/>
    </xf>
    <xf numFmtId="3" fontId="23" fillId="0" borderId="40" xfId="0" applyNumberFormat="1" applyFont="1" applyFill="1" applyBorder="1" applyAlignment="1">
      <alignment horizontal="center"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2" fillId="0" borderId="23" xfId="0" applyNumberFormat="1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vertical="center" wrapText="1"/>
    </xf>
    <xf numFmtId="0" fontId="23" fillId="0" borderId="40" xfId="0" applyFont="1" applyFill="1" applyBorder="1" applyAlignment="1">
      <alignment horizontal="center" vertical="center" wrapText="1"/>
    </xf>
    <xf numFmtId="3" fontId="22" fillId="0" borderId="40" xfId="0" applyNumberFormat="1" applyFont="1" applyFill="1" applyBorder="1" applyAlignment="1">
      <alignment horizontal="center" vertical="center" wrapText="1"/>
    </xf>
    <xf numFmtId="9" fontId="24" fillId="0" borderId="40" xfId="290" applyFont="1" applyFill="1" applyBorder="1"/>
    <xf numFmtId="0" fontId="22" fillId="0" borderId="24" xfId="0" applyNumberFormat="1" applyFont="1" applyFill="1" applyBorder="1" applyAlignment="1" applyProtection="1">
      <alignment vertical="center" wrapText="1"/>
    </xf>
    <xf numFmtId="3" fontId="22" fillId="15" borderId="22" xfId="0" applyNumberFormat="1" applyFont="1" applyFill="1" applyBorder="1" applyAlignment="1">
      <alignment horizontal="center" vertical="center" wrapText="1"/>
    </xf>
    <xf numFmtId="3" fontId="23" fillId="0" borderId="24" xfId="0" applyNumberFormat="1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vertical="center" wrapText="1"/>
    </xf>
    <xf numFmtId="167" fontId="22" fillId="0" borderId="24" xfId="289" applyNumberFormat="1" applyFont="1" applyFill="1" applyBorder="1" applyAlignment="1">
      <alignment vertical="center" wrapText="1"/>
    </xf>
    <xf numFmtId="0" fontId="22" fillId="0" borderId="24" xfId="0" applyNumberFormat="1" applyFont="1" applyFill="1" applyBorder="1" applyAlignment="1" applyProtection="1">
      <alignment horizontal="left" vertical="center" wrapText="1"/>
    </xf>
    <xf numFmtId="3" fontId="22" fillId="0" borderId="24" xfId="0" applyNumberFormat="1" applyFont="1" applyFill="1" applyBorder="1" applyAlignment="1">
      <alignment vertical="center" wrapText="1"/>
    </xf>
    <xf numFmtId="0" fontId="22" fillId="15" borderId="10" xfId="0" applyFont="1" applyFill="1" applyBorder="1" applyAlignment="1">
      <alignment vertical="center" wrapText="1"/>
    </xf>
    <xf numFmtId="3" fontId="22" fillId="15" borderId="10" xfId="0" applyNumberFormat="1" applyFont="1" applyFill="1" applyBorder="1" applyAlignment="1">
      <alignment horizontal="center" vertical="center" wrapText="1"/>
    </xf>
    <xf numFmtId="0" fontId="22" fillId="15" borderId="10" xfId="0" applyNumberFormat="1" applyFont="1" applyFill="1" applyBorder="1" applyAlignment="1" applyProtection="1">
      <alignment vertical="center" wrapText="1"/>
    </xf>
    <xf numFmtId="0" fontId="22" fillId="0" borderId="41" xfId="0" applyFont="1" applyFill="1" applyBorder="1" applyAlignment="1">
      <alignment vertical="center" wrapText="1"/>
    </xf>
    <xf numFmtId="0" fontId="22" fillId="15" borderId="42" xfId="0" applyFont="1" applyFill="1" applyBorder="1" applyAlignment="1">
      <alignment horizontal="center" vertical="center" wrapText="1"/>
    </xf>
    <xf numFmtId="3" fontId="22" fillId="0" borderId="42" xfId="0" applyNumberFormat="1" applyFont="1" applyFill="1" applyBorder="1" applyAlignment="1">
      <alignment horizontal="center" vertical="center" wrapText="1"/>
    </xf>
    <xf numFmtId="3" fontId="22" fillId="15" borderId="42" xfId="23" applyNumberFormat="1" applyFont="1" applyFill="1" applyBorder="1" applyAlignment="1">
      <alignment horizontal="center" vertical="center" wrapText="1"/>
    </xf>
    <xf numFmtId="167" fontId="22" fillId="0" borderId="42" xfId="289" applyNumberFormat="1" applyFont="1" applyFill="1" applyBorder="1" applyAlignment="1">
      <alignment vertical="center" wrapText="1"/>
    </xf>
    <xf numFmtId="0" fontId="22" fillId="0" borderId="42" xfId="0" applyNumberFormat="1" applyFont="1" applyFill="1" applyBorder="1" applyAlignment="1" applyProtection="1">
      <alignment vertical="center" wrapText="1"/>
    </xf>
    <xf numFmtId="49" fontId="22" fillId="0" borderId="43" xfId="0" applyNumberFormat="1" applyFont="1" applyFill="1" applyBorder="1" applyAlignment="1" applyProtection="1">
      <alignment horizontal="center" vertical="center" wrapText="1"/>
    </xf>
    <xf numFmtId="0" fontId="22" fillId="0" borderId="27" xfId="0" applyFont="1" applyFill="1" applyBorder="1" applyAlignment="1">
      <alignment vertical="center" wrapText="1"/>
    </xf>
    <xf numFmtId="3" fontId="23" fillId="0" borderId="28" xfId="0" applyNumberFormat="1" applyFont="1" applyFill="1" applyBorder="1" applyAlignment="1">
      <alignment vertical="center" wrapText="1"/>
    </xf>
    <xf numFmtId="3" fontId="23" fillId="0" borderId="44" xfId="0" applyNumberFormat="1" applyFont="1" applyFill="1" applyBorder="1" applyAlignment="1">
      <alignment horizontal="left" vertical="center" wrapText="1"/>
    </xf>
    <xf numFmtId="0" fontId="22" fillId="15" borderId="24" xfId="0" applyFont="1" applyFill="1" applyBorder="1" applyAlignment="1">
      <alignment vertical="center" wrapText="1"/>
    </xf>
    <xf numFmtId="3" fontId="22" fillId="15" borderId="24" xfId="0" applyNumberFormat="1" applyFont="1" applyFill="1" applyBorder="1" applyAlignment="1">
      <alignment horizontal="center" vertical="center" wrapText="1"/>
    </xf>
    <xf numFmtId="0" fontId="22" fillId="15" borderId="22" xfId="0" applyNumberFormat="1" applyFont="1" applyFill="1" applyBorder="1" applyAlignment="1" applyProtection="1">
      <alignment horizontal="left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2" fillId="15" borderId="45" xfId="0" applyFont="1" applyFill="1" applyBorder="1" applyAlignment="1">
      <alignment vertical="center" wrapText="1"/>
    </xf>
    <xf numFmtId="0" fontId="22" fillId="15" borderId="45" xfId="0" applyNumberFormat="1" applyFont="1" applyFill="1" applyBorder="1" applyAlignment="1" applyProtection="1">
      <alignment horizontal="left" vertical="center" wrapText="1"/>
    </xf>
    <xf numFmtId="49" fontId="22" fillId="0" borderId="46" xfId="0" applyNumberFormat="1" applyFont="1" applyFill="1" applyBorder="1" applyAlignment="1" applyProtection="1">
      <alignment horizontal="center" vertical="center" wrapText="1"/>
    </xf>
    <xf numFmtId="0" fontId="22" fillId="15" borderId="45" xfId="0" applyNumberFormat="1" applyFont="1" applyFill="1" applyBorder="1" applyAlignment="1" applyProtection="1">
      <alignment vertical="center" wrapText="1"/>
    </xf>
    <xf numFmtId="49" fontId="22" fillId="0" borderId="47" xfId="0" applyNumberFormat="1" applyFont="1" applyFill="1" applyBorder="1" applyAlignment="1" applyProtection="1">
      <alignment horizontal="center" vertical="center" wrapText="1"/>
    </xf>
    <xf numFmtId="49" fontId="22" fillId="0" borderId="48" xfId="0" applyNumberFormat="1" applyFont="1" applyFill="1" applyBorder="1" applyAlignment="1" applyProtection="1">
      <alignment horizontal="center" vertical="center" wrapText="1"/>
    </xf>
    <xf numFmtId="49" fontId="22" fillId="0" borderId="49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3" fillId="0" borderId="32" xfId="0" applyNumberFormat="1" applyFont="1" applyFill="1" applyBorder="1" applyAlignment="1" applyProtection="1">
      <alignment horizontal="center" vertical="center" wrapText="1"/>
    </xf>
    <xf numFmtId="0" fontId="23" fillId="0" borderId="33" xfId="0" applyNumberFormat="1" applyFont="1" applyFill="1" applyBorder="1" applyAlignment="1" applyProtection="1">
      <alignment horizontal="center" vertical="center" wrapText="1"/>
    </xf>
    <xf numFmtId="0" fontId="23" fillId="0" borderId="13" xfId="0" applyNumberFormat="1" applyFont="1" applyFill="1" applyBorder="1" applyAlignment="1" applyProtection="1">
      <alignment horizontal="center" vertical="center" wrapText="1"/>
    </xf>
    <xf numFmtId="0" fontId="23" fillId="0" borderId="21" xfId="0" applyNumberFormat="1" applyFont="1" applyFill="1" applyBorder="1" applyAlignment="1" applyProtection="1">
      <alignment horizontal="center" vertical="center" wrapText="1"/>
    </xf>
    <xf numFmtId="0" fontId="23" fillId="0" borderId="24" xfId="0" applyNumberFormat="1" applyFont="1" applyFill="1" applyBorder="1" applyAlignment="1" applyProtection="1">
      <alignment horizontal="center" vertical="center" wrapText="1"/>
    </xf>
    <xf numFmtId="0" fontId="23" fillId="0" borderId="22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3" fillId="0" borderId="15" xfId="0" applyNumberFormat="1" applyFont="1" applyFill="1" applyBorder="1" applyAlignment="1" applyProtection="1">
      <alignment horizontal="center" vertical="center" wrapText="1"/>
    </xf>
    <xf numFmtId="0" fontId="23" fillId="0" borderId="30" xfId="0" applyNumberFormat="1" applyFont="1" applyFill="1" applyBorder="1" applyAlignment="1" applyProtection="1">
      <alignment horizontal="center" vertical="center" wrapText="1"/>
    </xf>
    <xf numFmtId="0" fontId="23" fillId="0" borderId="31" xfId="0" applyNumberFormat="1" applyFont="1" applyFill="1" applyBorder="1" applyAlignment="1" applyProtection="1">
      <alignment horizontal="center" vertical="center" wrapText="1"/>
    </xf>
    <xf numFmtId="3" fontId="23" fillId="0" borderId="24" xfId="0" applyNumberFormat="1" applyFont="1" applyFill="1" applyBorder="1" applyAlignment="1">
      <alignment horizontal="center" vertical="center" wrapText="1"/>
    </xf>
    <xf numFmtId="3" fontId="23" fillId="0" borderId="22" xfId="0" applyNumberFormat="1" applyFont="1" applyFill="1" applyBorder="1" applyAlignment="1">
      <alignment horizontal="center" vertical="center" wrapText="1"/>
    </xf>
    <xf numFmtId="3" fontId="23" fillId="0" borderId="29" xfId="0" applyNumberFormat="1" applyFont="1" applyFill="1" applyBorder="1" applyAlignment="1">
      <alignment horizontal="center" vertical="center" wrapText="1"/>
    </xf>
    <xf numFmtId="3" fontId="23" fillId="0" borderId="23" xfId="0" applyNumberFormat="1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vertical="center" wrapText="1"/>
    </xf>
    <xf numFmtId="0" fontId="22" fillId="15" borderId="12" xfId="0" applyFont="1" applyFill="1" applyBorder="1" applyAlignment="1">
      <alignment horizontal="center" vertical="center" wrapText="1"/>
    </xf>
    <xf numFmtId="3" fontId="22" fillId="15" borderId="12" xfId="23" applyNumberFormat="1" applyFont="1" applyFill="1" applyBorder="1" applyAlignment="1">
      <alignment horizontal="center" vertical="center" wrapText="1"/>
    </xf>
    <xf numFmtId="167" fontId="22" fillId="0" borderId="12" xfId="289" applyNumberFormat="1" applyFont="1" applyFill="1" applyBorder="1" applyAlignment="1">
      <alignment vertical="center" wrapText="1"/>
    </xf>
    <xf numFmtId="0" fontId="22" fillId="0" borderId="12" xfId="0" applyNumberFormat="1" applyFont="1" applyFill="1" applyBorder="1" applyAlignment="1" applyProtection="1">
      <alignment vertical="center" wrapText="1"/>
    </xf>
    <xf numFmtId="0" fontId="22" fillId="0" borderId="50" xfId="0" applyFont="1" applyFill="1" applyBorder="1" applyAlignment="1">
      <alignment vertical="center" wrapText="1"/>
    </xf>
  </cellXfs>
  <cellStyles count="291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Денежный 2" xfId="135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136"/>
    <cellStyle name="Нейтральный" xfId="7" builtinId="28" customBuiltin="1"/>
    <cellStyle name="Обычный" xfId="0" builtinId="0"/>
    <cellStyle name="Обычный 10" xfId="40"/>
    <cellStyle name="Обычный 10 2" xfId="111"/>
    <cellStyle name="Обычный 10 2 2" xfId="251"/>
    <cellStyle name="Обычный 10 3" xfId="87"/>
    <cellStyle name="Обычный 10 3 2" xfId="227"/>
    <cellStyle name="Обычный 10 4" xfId="184"/>
    <cellStyle name="Обычный 11" xfId="44"/>
    <cellStyle name="Обычный 11 2" xfId="59"/>
    <cellStyle name="Обычный 11 2 2" xfId="62"/>
    <cellStyle name="Обычный 11 2 2 2" xfId="69"/>
    <cellStyle name="Обычный 11 2 2 2 2" xfId="132"/>
    <cellStyle name="Обычный 11 2 2 2 2 2" xfId="272"/>
    <cellStyle name="Обычный 11 2 2 2 3" xfId="139"/>
    <cellStyle name="Обычный 11 2 2 2 3 2" xfId="274"/>
    <cellStyle name="Обычный 11 2 2 2 4" xfId="151"/>
    <cellStyle name="Обычный 11 2 2 2 4 2" xfId="283"/>
    <cellStyle name="Обычный 11 2 2 2 5" xfId="162"/>
    <cellStyle name="Обычный 11 2 2 3" xfId="203"/>
    <cellStyle name="Обычный 11 2 3" xfId="129"/>
    <cellStyle name="Обычный 11 2 3 2" xfId="269"/>
    <cellStyle name="Обычный 11 2 4" xfId="200"/>
    <cellStyle name="Обычный 11 3" xfId="67"/>
    <cellStyle name="Обычный 11 3 2" xfId="115"/>
    <cellStyle name="Обычный 11 3 2 2" xfId="255"/>
    <cellStyle name="Обычный 11 3 3" xfId="208"/>
    <cellStyle name="Обычный 11 4" xfId="91"/>
    <cellStyle name="Обычный 11 4 2" xfId="231"/>
    <cellStyle name="Обычный 11 5" xfId="188"/>
    <cellStyle name="Обычный 12" xfId="48"/>
    <cellStyle name="Обычный 12 2" xfId="50"/>
    <cellStyle name="Обычный 12 2 2" xfId="120"/>
    <cellStyle name="Обычный 12 2 2 2" xfId="260"/>
    <cellStyle name="Обычный 12 2 3" xfId="193"/>
    <cellStyle name="Обычный 12 3" xfId="56"/>
    <cellStyle name="Обычный 12 3 2" xfId="126"/>
    <cellStyle name="Обычный 12 3 2 2" xfId="266"/>
    <cellStyle name="Обычный 12 3 3" xfId="140"/>
    <cellStyle name="Обычный 12 3 3 2" xfId="275"/>
    <cellStyle name="Обычный 12 3 4" xfId="152"/>
    <cellStyle name="Обычный 12 3 4 2" xfId="284"/>
    <cellStyle name="Обычный 12 3 5" xfId="163"/>
    <cellStyle name="Обычный 12 4" xfId="118"/>
    <cellStyle name="Обычный 12 4 2" xfId="258"/>
    <cellStyle name="Обычный 12 5" xfId="94"/>
    <cellStyle name="Обычный 12 5 2" xfId="234"/>
    <cellStyle name="Обычный 12 6" xfId="191"/>
    <cellStyle name="Обычный 13" xfId="52"/>
    <cellStyle name="Обычный 13 2" xfId="55"/>
    <cellStyle name="Обычный 13 2 2" xfId="125"/>
    <cellStyle name="Обычный 13 2 2 2" xfId="265"/>
    <cellStyle name="Обычный 13 2 3" xfId="142"/>
    <cellStyle name="Обычный 13 2 3 2" xfId="277"/>
    <cellStyle name="Обычный 13 2 4" xfId="154"/>
    <cellStyle name="Обычный 13 2 4 2" xfId="286"/>
    <cellStyle name="Обычный 13 2 5" xfId="165"/>
    <cellStyle name="Обычный 13 3" xfId="122"/>
    <cellStyle name="Обычный 13 3 2" xfId="262"/>
    <cellStyle name="Обычный 13 4" xfId="195"/>
    <cellStyle name="Обычный 14" xfId="65"/>
    <cellStyle name="Обычный 14 2" xfId="206"/>
    <cellStyle name="Обычный 15" xfId="157"/>
    <cellStyle name="Обычный 2" xfId="22"/>
    <cellStyle name="Обычный 2 2" xfId="24"/>
    <cellStyle name="Обычный 2 2 2" xfId="133"/>
    <cellStyle name="Обычный 2 3" xfId="25"/>
    <cellStyle name="Обычный 2 3 2" xfId="96"/>
    <cellStyle name="Обычный 2 3 2 2" xfId="236"/>
    <cellStyle name="Обычный 2 3 3" xfId="72"/>
    <cellStyle name="Обычный 2 3 3 2" xfId="212"/>
    <cellStyle name="Обычный 2 3 4" xfId="169"/>
    <cellStyle name="Обычный 2 4" xfId="46"/>
    <cellStyle name="Обычный 3" xfId="26"/>
    <cellStyle name="Обычный 3 2" xfId="47"/>
    <cellStyle name="Обычный 3 2 2" xfId="61"/>
    <cellStyle name="Обычный 3 2 2 2" xfId="64"/>
    <cellStyle name="Обычный 3 2 2 2 2" xfId="71"/>
    <cellStyle name="Обычный 3 2 2 2 2 2" xfId="211"/>
    <cellStyle name="Обычный 3 2 2 2 3" xfId="205"/>
    <cellStyle name="Обычный 3 2 2 3" xfId="131"/>
    <cellStyle name="Обычный 3 2 2 3 2" xfId="271"/>
    <cellStyle name="Обычный 3 2 2 4" xfId="202"/>
    <cellStyle name="Обычный 3 2 3" xfId="68"/>
    <cellStyle name="Обычный 3 2 3 2" xfId="117"/>
    <cellStyle name="Обычный 3 2 3 2 2" xfId="257"/>
    <cellStyle name="Обычный 3 2 3 3" xfId="209"/>
    <cellStyle name="Обычный 3 2 4" xfId="93"/>
    <cellStyle name="Обычный 3 2 4 2" xfId="233"/>
    <cellStyle name="Обычный 3 2 5" xfId="190"/>
    <cellStyle name="Обычный 3 3" xfId="97"/>
    <cellStyle name="Обычный 3 3 2" xfId="237"/>
    <cellStyle name="Обычный 3 4" xfId="73"/>
    <cellStyle name="Обычный 3 4 2" xfId="213"/>
    <cellStyle name="Обычный 3 5" xfId="134"/>
    <cellStyle name="Обычный 3 6" xfId="170"/>
    <cellStyle name="Обычный 4" xfId="23"/>
    <cellStyle name="Обычный 4 2" xfId="147"/>
    <cellStyle name="Обычный 4 2 2" xfId="280"/>
    <cellStyle name="Обычный 4 3" xfId="168"/>
    <cellStyle name="Обычный 4 4" xfId="159"/>
    <cellStyle name="Обычный 5" xfId="29"/>
    <cellStyle name="Обычный 5 2" xfId="100"/>
    <cellStyle name="Обычный 5 2 2" xfId="240"/>
    <cellStyle name="Обычный 5 3" xfId="76"/>
    <cellStyle name="Обычный 5 3 2" xfId="216"/>
    <cellStyle name="Обычный 5 4" xfId="145"/>
    <cellStyle name="Обычный 5 5" xfId="173"/>
    <cellStyle name="Обычный 6" xfId="31"/>
    <cellStyle name="Обычный 6 2" xfId="102"/>
    <cellStyle name="Обычный 6 2 2" xfId="242"/>
    <cellStyle name="Обычный 6 3" xfId="78"/>
    <cellStyle name="Обычный 6 3 2" xfId="218"/>
    <cellStyle name="Обычный 6 4" xfId="175"/>
    <cellStyle name="Обычный 7" xfId="32"/>
    <cellStyle name="Обычный 7 2" xfId="103"/>
    <cellStyle name="Обычный 7 2 2" xfId="243"/>
    <cellStyle name="Обычный 7 3" xfId="79"/>
    <cellStyle name="Обычный 7 3 2" xfId="219"/>
    <cellStyle name="Обычный 7 4" xfId="176"/>
    <cellStyle name="Обычный 8" xfId="35"/>
    <cellStyle name="Обычный 8 2" xfId="106"/>
    <cellStyle name="Обычный 8 2 2" xfId="246"/>
    <cellStyle name="Обычный 8 3" xfId="82"/>
    <cellStyle name="Обычный 8 3 2" xfId="222"/>
    <cellStyle name="Обычный 8 4" xfId="179"/>
    <cellStyle name="Обычный 9" xfId="37"/>
    <cellStyle name="Обычный 9 2" xfId="108"/>
    <cellStyle name="Обычный 9 2 2" xfId="248"/>
    <cellStyle name="Обычный 9 3" xfId="84"/>
    <cellStyle name="Обычный 9 3 2" xfId="224"/>
    <cellStyle name="Обычный 9 4" xfId="181"/>
    <cellStyle name="Плохой" xfId="6" builtinId="27" customBuiltin="1"/>
    <cellStyle name="Пояснение" xfId="14" builtinId="53" customBuiltin="1"/>
    <cellStyle name="Примечание 2" xfId="137"/>
    <cellStyle name="Примечание 2 2" xfId="148"/>
    <cellStyle name="Примечание 2 2 2" xfId="160"/>
    <cellStyle name="Примечание 2 3" xfId="149"/>
    <cellStyle name="Примечание 2 3 2" xfId="281"/>
    <cellStyle name="Примечание 2 4" xfId="158"/>
    <cellStyle name="Процентный" xfId="290" builtinId="5"/>
    <cellStyle name="Процентный 2" xfId="146"/>
    <cellStyle name="Связанная ячейка" xfId="11" builtinId="24" customBuiltin="1"/>
    <cellStyle name="Текст предупреждения" xfId="13" builtinId="11" customBuiltin="1"/>
    <cellStyle name="Финансовый" xfId="289" builtinId="3"/>
    <cellStyle name="Финансовый 10" xfId="187"/>
    <cellStyle name="Финансовый 11" xfId="43"/>
    <cellStyle name="Финансовый 2" xfId="27"/>
    <cellStyle name="Финансовый 2 10" xfId="98"/>
    <cellStyle name="Финансовый 2 10 2" xfId="238"/>
    <cellStyle name="Финансовый 2 11" xfId="74"/>
    <cellStyle name="Финансовый 2 11 2" xfId="214"/>
    <cellStyle name="Финансовый 2 12" xfId="171"/>
    <cellStyle name="Финансовый 2 13" xfId="161"/>
    <cellStyle name="Финансовый 2 2" xfId="28"/>
    <cellStyle name="Финансовый 2 2 2" xfId="99"/>
    <cellStyle name="Финансовый 2 2 2 2" xfId="239"/>
    <cellStyle name="Финансовый 2 2 3" xfId="75"/>
    <cellStyle name="Финансовый 2 2 3 2" xfId="215"/>
    <cellStyle name="Финансовый 2 2 4" xfId="172"/>
    <cellStyle name="Финансовый 2 3" xfId="30"/>
    <cellStyle name="Финансовый 2 3 2" xfId="101"/>
    <cellStyle name="Финансовый 2 3 2 2" xfId="241"/>
    <cellStyle name="Финансовый 2 3 3" xfId="77"/>
    <cellStyle name="Финансовый 2 3 3 2" xfId="217"/>
    <cellStyle name="Финансовый 2 3 4" xfId="174"/>
    <cellStyle name="Финансовый 2 4" xfId="33"/>
    <cellStyle name="Финансовый 2 4 2" xfId="104"/>
    <cellStyle name="Финансовый 2 4 2 2" xfId="244"/>
    <cellStyle name="Финансовый 2 4 3" xfId="80"/>
    <cellStyle name="Финансовый 2 4 3 2" xfId="220"/>
    <cellStyle name="Финансовый 2 4 4" xfId="177"/>
    <cellStyle name="Финансовый 2 5" xfId="34"/>
    <cellStyle name="Финансовый 2 5 2" xfId="105"/>
    <cellStyle name="Финансовый 2 5 2 2" xfId="245"/>
    <cellStyle name="Финансовый 2 5 3" xfId="81"/>
    <cellStyle name="Финансовый 2 5 3 2" xfId="221"/>
    <cellStyle name="Финансовый 2 5 4" xfId="178"/>
    <cellStyle name="Финансовый 2 6" xfId="36"/>
    <cellStyle name="Финансовый 2 6 2" xfId="107"/>
    <cellStyle name="Финансовый 2 6 2 2" xfId="247"/>
    <cellStyle name="Финансовый 2 6 3" xfId="83"/>
    <cellStyle name="Финансовый 2 6 3 2" xfId="223"/>
    <cellStyle name="Финансовый 2 6 4" xfId="180"/>
    <cellStyle name="Финансовый 2 7" xfId="39"/>
    <cellStyle name="Финансовый 2 7 2" xfId="110"/>
    <cellStyle name="Финансовый 2 7 2 2" xfId="250"/>
    <cellStyle name="Финансовый 2 7 3" xfId="86"/>
    <cellStyle name="Финансовый 2 7 3 2" xfId="226"/>
    <cellStyle name="Финансовый 2 7 4" xfId="183"/>
    <cellStyle name="Финансовый 2 8" xfId="42"/>
    <cellStyle name="Финансовый 2 8 2" xfId="113"/>
    <cellStyle name="Финансовый 2 8 2 2" xfId="253"/>
    <cellStyle name="Финансовый 2 8 3" xfId="89"/>
    <cellStyle name="Финансовый 2 8 3 2" xfId="229"/>
    <cellStyle name="Финансовый 2 8 4" xfId="186"/>
    <cellStyle name="Финансовый 2 9" xfId="54"/>
    <cellStyle name="Финансовый 2 9 2" xfId="124"/>
    <cellStyle name="Финансовый 2 9 2 2" xfId="264"/>
    <cellStyle name="Финансовый 2 9 3" xfId="143"/>
    <cellStyle name="Финансовый 2 9 3 2" xfId="278"/>
    <cellStyle name="Финансовый 2 9 4" xfId="155"/>
    <cellStyle name="Финансовый 2 9 4 2" xfId="287"/>
    <cellStyle name="Финансовый 2 9 5" xfId="197"/>
    <cellStyle name="Финансовый 2 9 6" xfId="166"/>
    <cellStyle name="Финансовый 3" xfId="45"/>
    <cellStyle name="Финансовый 3 2" xfId="60"/>
    <cellStyle name="Финансовый 3 2 2" xfId="63"/>
    <cellStyle name="Финансовый 3 2 2 2" xfId="70"/>
    <cellStyle name="Финансовый 3 2 2 2 2" xfId="210"/>
    <cellStyle name="Финансовый 3 2 2 3" xfId="204"/>
    <cellStyle name="Финансовый 3 2 3" xfId="130"/>
    <cellStyle name="Финансовый 3 2 3 2" xfId="270"/>
    <cellStyle name="Финансовый 3 2 4" xfId="201"/>
    <cellStyle name="Финансовый 3 3" xfId="116"/>
    <cellStyle name="Финансовый 3 3 2" xfId="256"/>
    <cellStyle name="Финансовый 3 4" xfId="92"/>
    <cellStyle name="Финансовый 3 4 2" xfId="232"/>
    <cellStyle name="Финансовый 3 5" xfId="189"/>
    <cellStyle name="Финансовый 4" xfId="49"/>
    <cellStyle name="Финансовый 4 2" xfId="51"/>
    <cellStyle name="Финансовый 4 2 2" xfId="121"/>
    <cellStyle name="Финансовый 4 2 2 2" xfId="261"/>
    <cellStyle name="Финансовый 4 2 3" xfId="194"/>
    <cellStyle name="Финансовый 4 3" xfId="58"/>
    <cellStyle name="Финансовый 4 3 2" xfId="128"/>
    <cellStyle name="Финансовый 4 3 2 2" xfId="268"/>
    <cellStyle name="Финансовый 4 3 3" xfId="141"/>
    <cellStyle name="Финансовый 4 3 3 2" xfId="276"/>
    <cellStyle name="Финансовый 4 3 4" xfId="153"/>
    <cellStyle name="Финансовый 4 3 4 2" xfId="285"/>
    <cellStyle name="Финансовый 4 3 5" xfId="199"/>
    <cellStyle name="Финансовый 4 3 6" xfId="164"/>
    <cellStyle name="Финансовый 4 4" xfId="119"/>
    <cellStyle name="Финансовый 4 4 2" xfId="259"/>
    <cellStyle name="Финансовый 4 5" xfId="95"/>
    <cellStyle name="Финансовый 4 5 2" xfId="235"/>
    <cellStyle name="Финансовый 4 6" xfId="192"/>
    <cellStyle name="Финансовый 5" xfId="53"/>
    <cellStyle name="Финансовый 5 2" xfId="57"/>
    <cellStyle name="Финансовый 5 2 2" xfId="127"/>
    <cellStyle name="Финансовый 5 2 2 2" xfId="267"/>
    <cellStyle name="Финансовый 5 2 3" xfId="144"/>
    <cellStyle name="Финансовый 5 2 3 2" xfId="279"/>
    <cellStyle name="Финансовый 5 2 4" xfId="156"/>
    <cellStyle name="Финансовый 5 2 4 2" xfId="288"/>
    <cellStyle name="Финансовый 5 2 5" xfId="198"/>
    <cellStyle name="Финансовый 5 2 6" xfId="167"/>
    <cellStyle name="Финансовый 5 3" xfId="123"/>
    <cellStyle name="Финансовый 5 3 2" xfId="263"/>
    <cellStyle name="Финансовый 5 4" xfId="196"/>
    <cellStyle name="Финансовый 6" xfId="66"/>
    <cellStyle name="Финансовый 6 2" xfId="114"/>
    <cellStyle name="Финансовый 6 2 2" xfId="254"/>
    <cellStyle name="Финансовый 6 3" xfId="207"/>
    <cellStyle name="Финансовый 7" xfId="38"/>
    <cellStyle name="Финансовый 7 2" xfId="109"/>
    <cellStyle name="Финансовый 7 2 2" xfId="249"/>
    <cellStyle name="Финансовый 7 3" xfId="85"/>
    <cellStyle name="Финансовый 7 3 2" xfId="225"/>
    <cellStyle name="Финансовый 7 4" xfId="182"/>
    <cellStyle name="Финансовый 8" xfId="41"/>
    <cellStyle name="Финансовый 8 2" xfId="112"/>
    <cellStyle name="Финансовый 8 2 2" xfId="252"/>
    <cellStyle name="Финансовый 8 3" xfId="88"/>
    <cellStyle name="Финансовый 8 3 2" xfId="228"/>
    <cellStyle name="Финансовый 8 4" xfId="185"/>
    <cellStyle name="Финансовый 9" xfId="90"/>
    <cellStyle name="Финансовый 9 2" xfId="138"/>
    <cellStyle name="Финансовый 9 2 2" xfId="273"/>
    <cellStyle name="Финансовый 9 3" xfId="150"/>
    <cellStyle name="Финансовый 9 3 2" xfId="282"/>
    <cellStyle name="Финансовый 9 4" xfId="230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tabSelected="1" topLeftCell="A25" zoomScaleNormal="100" zoomScaleSheetLayoutView="80" workbookViewId="0">
      <selection activeCell="G37" sqref="G37"/>
    </sheetView>
  </sheetViews>
  <sheetFormatPr defaultColWidth="9.140625" defaultRowHeight="18.75" x14ac:dyDescent="0.3"/>
  <cols>
    <col min="1" max="1" width="1.7109375" style="5" customWidth="1"/>
    <col min="2" max="2" width="5.7109375" style="30" customWidth="1"/>
    <col min="3" max="3" width="60.42578125" style="31" customWidth="1"/>
    <col min="4" max="4" width="8.5703125" style="30" customWidth="1"/>
    <col min="5" max="5" width="9.140625" style="5" customWidth="1"/>
    <col min="6" max="6" width="13.7109375" style="32" customWidth="1"/>
    <col min="7" max="7" width="9" style="32" customWidth="1"/>
    <col min="8" max="8" width="13.42578125" style="32" customWidth="1"/>
    <col min="9" max="9" width="24.140625" style="5" customWidth="1"/>
    <col min="10" max="10" width="59.140625" style="8" customWidth="1"/>
    <col min="11" max="11" width="13.42578125" style="33" customWidth="1"/>
    <col min="12" max="16384" width="9.140625" style="5"/>
  </cols>
  <sheetData>
    <row r="1" spans="2:11" ht="20.25" x14ac:dyDescent="0.25">
      <c r="B1" s="103" t="s">
        <v>62</v>
      </c>
      <c r="C1" s="103"/>
      <c r="D1" s="103"/>
      <c r="E1" s="103"/>
      <c r="F1" s="103"/>
      <c r="G1" s="103"/>
      <c r="H1" s="103"/>
      <c r="I1" s="103"/>
      <c r="J1" s="103"/>
      <c r="K1" s="103"/>
    </row>
    <row r="2" spans="2:11" ht="23.25" thickBot="1" x14ac:dyDescent="0.3">
      <c r="B2" s="6"/>
      <c r="C2" s="5"/>
      <c r="D2" s="6"/>
      <c r="E2" s="7"/>
      <c r="F2" s="7"/>
      <c r="G2" s="7"/>
      <c r="H2" s="7"/>
      <c r="K2" s="9" t="s">
        <v>53</v>
      </c>
    </row>
    <row r="3" spans="2:11" ht="15.75" customHeight="1" x14ac:dyDescent="0.25">
      <c r="B3" s="104" t="s">
        <v>30</v>
      </c>
      <c r="C3" s="106" t="s">
        <v>31</v>
      </c>
      <c r="D3" s="108" t="s">
        <v>32</v>
      </c>
      <c r="E3" s="110" t="s">
        <v>33</v>
      </c>
      <c r="F3" s="111"/>
      <c r="G3" s="112" t="s">
        <v>34</v>
      </c>
      <c r="H3" s="113"/>
      <c r="I3" s="114" t="s">
        <v>35</v>
      </c>
      <c r="J3" s="114" t="s">
        <v>36</v>
      </c>
      <c r="K3" s="116" t="s">
        <v>37</v>
      </c>
    </row>
    <row r="4" spans="2:11" ht="68.25" customHeight="1" thickBot="1" x14ac:dyDescent="0.3">
      <c r="B4" s="105"/>
      <c r="C4" s="107"/>
      <c r="D4" s="109"/>
      <c r="E4" s="38" t="s">
        <v>38</v>
      </c>
      <c r="F4" s="38" t="s">
        <v>39</v>
      </c>
      <c r="G4" s="38" t="s">
        <v>38</v>
      </c>
      <c r="H4" s="38" t="s">
        <v>39</v>
      </c>
      <c r="I4" s="115"/>
      <c r="J4" s="115"/>
      <c r="K4" s="117"/>
    </row>
    <row r="5" spans="2:11" ht="16.5" thickBot="1" x14ac:dyDescent="0.3">
      <c r="B5" s="43"/>
      <c r="C5" s="51" t="s">
        <v>45</v>
      </c>
      <c r="D5" s="23"/>
      <c r="E5" s="21"/>
      <c r="F5" s="21">
        <f>F6+F13+F15+F19+F34</f>
        <v>6660870.4586259583</v>
      </c>
      <c r="G5" s="21">
        <f>G6+G13+G15+G19+G34</f>
        <v>0</v>
      </c>
      <c r="H5" s="21">
        <f>H6+H13+H15+H19+H34</f>
        <v>0</v>
      </c>
      <c r="I5" s="22"/>
      <c r="J5" s="24"/>
      <c r="K5" s="25"/>
    </row>
    <row r="6" spans="2:11" ht="16.5" thickBot="1" x14ac:dyDescent="0.3">
      <c r="B6" s="44">
        <v>1</v>
      </c>
      <c r="C6" s="52" t="s">
        <v>46</v>
      </c>
      <c r="D6" s="16"/>
      <c r="E6" s="17"/>
      <c r="F6" s="17">
        <f>SUM(F7:F12)</f>
        <v>232889.712</v>
      </c>
      <c r="G6" s="17">
        <f>SUM(G7:G12)</f>
        <v>0</v>
      </c>
      <c r="H6" s="17">
        <f>SUM(H7:H12)</f>
        <v>0</v>
      </c>
      <c r="I6" s="18"/>
      <c r="J6" s="19"/>
      <c r="K6" s="20"/>
    </row>
    <row r="7" spans="2:11" ht="31.5" x14ac:dyDescent="0.25">
      <c r="B7" s="100" t="s">
        <v>0</v>
      </c>
      <c r="C7" s="96" t="s">
        <v>63</v>
      </c>
      <c r="D7" s="60" t="s">
        <v>40</v>
      </c>
      <c r="E7" s="80">
        <v>57</v>
      </c>
      <c r="F7" s="80">
        <v>35281.99</v>
      </c>
      <c r="G7" s="2"/>
      <c r="H7" s="2"/>
      <c r="I7" s="14" t="s">
        <v>57</v>
      </c>
      <c r="J7" s="29" t="s">
        <v>93</v>
      </c>
      <c r="K7" s="34" t="s">
        <v>55</v>
      </c>
    </row>
    <row r="8" spans="2:11" ht="31.5" x14ac:dyDescent="0.25">
      <c r="B8" s="101" t="s">
        <v>1</v>
      </c>
      <c r="C8" s="96" t="s">
        <v>64</v>
      </c>
      <c r="D8" s="60" t="s">
        <v>40</v>
      </c>
      <c r="E8" s="80">
        <v>9</v>
      </c>
      <c r="F8" s="80">
        <v>77346.785000000003</v>
      </c>
      <c r="G8" s="3"/>
      <c r="H8" s="3"/>
      <c r="I8" s="95" t="s">
        <v>88</v>
      </c>
      <c r="J8" s="12" t="s">
        <v>54</v>
      </c>
      <c r="K8" s="34" t="s">
        <v>55</v>
      </c>
    </row>
    <row r="9" spans="2:11" ht="31.5" x14ac:dyDescent="0.25">
      <c r="B9" s="101" t="s">
        <v>2</v>
      </c>
      <c r="C9" s="96" t="s">
        <v>65</v>
      </c>
      <c r="D9" s="60" t="s">
        <v>40</v>
      </c>
      <c r="E9" s="80">
        <v>1</v>
      </c>
      <c r="F9" s="80">
        <v>14229.727000000001</v>
      </c>
      <c r="G9" s="3"/>
      <c r="H9" s="3"/>
      <c r="I9" s="14" t="s">
        <v>89</v>
      </c>
      <c r="J9" s="12" t="s">
        <v>54</v>
      </c>
      <c r="K9" s="34" t="s">
        <v>55</v>
      </c>
    </row>
    <row r="10" spans="2:11" ht="31.5" customHeight="1" x14ac:dyDescent="0.25">
      <c r="B10" s="101" t="s">
        <v>7</v>
      </c>
      <c r="C10" s="96" t="s">
        <v>41</v>
      </c>
      <c r="D10" s="60" t="s">
        <v>40</v>
      </c>
      <c r="E10" s="80">
        <v>10</v>
      </c>
      <c r="F10" s="80">
        <v>3416.0140000000001</v>
      </c>
      <c r="G10" s="3"/>
      <c r="H10" s="3"/>
      <c r="I10" s="14" t="s">
        <v>61</v>
      </c>
      <c r="J10" s="12" t="s">
        <v>54</v>
      </c>
      <c r="K10" s="34" t="s">
        <v>55</v>
      </c>
    </row>
    <row r="11" spans="2:11" ht="15.75" x14ac:dyDescent="0.25">
      <c r="B11" s="101" t="s">
        <v>8</v>
      </c>
      <c r="C11" s="99" t="s">
        <v>47</v>
      </c>
      <c r="D11" s="60" t="s">
        <v>40</v>
      </c>
      <c r="E11" s="80">
        <v>1836</v>
      </c>
      <c r="F11" s="80">
        <v>37518.756000000001</v>
      </c>
      <c r="G11" s="3"/>
      <c r="H11" s="3"/>
      <c r="I11" s="12" t="s">
        <v>90</v>
      </c>
      <c r="J11" s="12" t="s">
        <v>54</v>
      </c>
      <c r="K11" s="34" t="s">
        <v>55</v>
      </c>
    </row>
    <row r="12" spans="2:11" ht="32.25" thickBot="1" x14ac:dyDescent="0.3">
      <c r="B12" s="102" t="s">
        <v>24</v>
      </c>
      <c r="C12" s="99" t="s">
        <v>48</v>
      </c>
      <c r="D12" s="61" t="s">
        <v>40</v>
      </c>
      <c r="E12" s="80">
        <v>100</v>
      </c>
      <c r="F12" s="80">
        <v>65096.44</v>
      </c>
      <c r="G12" s="3"/>
      <c r="H12" s="3"/>
      <c r="I12" s="39" t="s">
        <v>57</v>
      </c>
      <c r="J12" s="12" t="s">
        <v>54</v>
      </c>
      <c r="K12" s="34" t="s">
        <v>55</v>
      </c>
    </row>
    <row r="13" spans="2:11" ht="16.5" thickBot="1" x14ac:dyDescent="0.3">
      <c r="B13" s="46" t="s">
        <v>3</v>
      </c>
      <c r="C13" s="52" t="s">
        <v>49</v>
      </c>
      <c r="D13" s="35"/>
      <c r="E13" s="17"/>
      <c r="F13" s="36">
        <f>F14</f>
        <v>418816.06192766916</v>
      </c>
      <c r="G13" s="36">
        <v>0</v>
      </c>
      <c r="H13" s="36">
        <v>0</v>
      </c>
      <c r="I13" s="28"/>
      <c r="J13" s="28"/>
      <c r="K13" s="37"/>
    </row>
    <row r="14" spans="2:11" ht="31.5" customHeight="1" thickBot="1" x14ac:dyDescent="0.3">
      <c r="B14" s="47" t="s">
        <v>4</v>
      </c>
      <c r="C14" s="81" t="s">
        <v>66</v>
      </c>
      <c r="D14" s="61" t="s">
        <v>40</v>
      </c>
      <c r="E14" s="80">
        <v>1</v>
      </c>
      <c r="F14" s="80">
        <v>418816.06192766916</v>
      </c>
      <c r="G14" s="4"/>
      <c r="H14" s="4"/>
      <c r="I14" s="39" t="s">
        <v>59</v>
      </c>
      <c r="J14" s="12" t="s">
        <v>54</v>
      </c>
      <c r="K14" s="34" t="s">
        <v>55</v>
      </c>
    </row>
    <row r="15" spans="2:11" ht="32.25" thickBot="1" x14ac:dyDescent="0.3">
      <c r="B15" s="46">
        <v>3</v>
      </c>
      <c r="C15" s="54" t="s">
        <v>42</v>
      </c>
      <c r="D15" s="16"/>
      <c r="E15" s="17"/>
      <c r="F15" s="17">
        <f>F16+F17+F18</f>
        <v>786960.65500000003</v>
      </c>
      <c r="G15" s="17"/>
      <c r="H15" s="17"/>
      <c r="I15" s="18"/>
      <c r="J15" s="19"/>
      <c r="K15" s="20"/>
    </row>
    <row r="16" spans="2:11" ht="63" x14ac:dyDescent="0.25">
      <c r="B16" s="100" t="s">
        <v>5</v>
      </c>
      <c r="C16" s="96" t="s">
        <v>67</v>
      </c>
      <c r="D16" s="60" t="s">
        <v>40</v>
      </c>
      <c r="E16" s="80">
        <v>420</v>
      </c>
      <c r="F16" s="80">
        <v>62142.021000000001</v>
      </c>
      <c r="G16" s="74"/>
      <c r="H16" s="74"/>
      <c r="I16" s="77" t="s">
        <v>57</v>
      </c>
      <c r="J16" s="78" t="s">
        <v>54</v>
      </c>
      <c r="K16" s="13" t="s">
        <v>56</v>
      </c>
    </row>
    <row r="17" spans="2:11" ht="45.75" customHeight="1" x14ac:dyDescent="0.25">
      <c r="B17" s="101" t="s">
        <v>6</v>
      </c>
      <c r="C17" s="96" t="s">
        <v>68</v>
      </c>
      <c r="D17" s="60" t="s">
        <v>40</v>
      </c>
      <c r="E17" s="80">
        <v>50</v>
      </c>
      <c r="F17" s="80">
        <v>36902.749000000003</v>
      </c>
      <c r="G17" s="10"/>
      <c r="H17" s="10"/>
      <c r="I17" s="14" t="s">
        <v>57</v>
      </c>
      <c r="J17" s="12" t="s">
        <v>54</v>
      </c>
      <c r="K17" s="13" t="s">
        <v>56</v>
      </c>
    </row>
    <row r="18" spans="2:11" ht="32.25" thickBot="1" x14ac:dyDescent="0.3">
      <c r="B18" s="98" t="s">
        <v>20</v>
      </c>
      <c r="C18" s="97" t="s">
        <v>50</v>
      </c>
      <c r="D18" s="60" t="s">
        <v>40</v>
      </c>
      <c r="E18" s="60">
        <v>10000</v>
      </c>
      <c r="F18" s="80">
        <v>687915.88500000001</v>
      </c>
      <c r="G18" s="10"/>
      <c r="H18" s="10"/>
      <c r="I18" s="14" t="s">
        <v>57</v>
      </c>
      <c r="J18" s="12" t="s">
        <v>54</v>
      </c>
      <c r="K18" s="13" t="s">
        <v>56</v>
      </c>
    </row>
    <row r="19" spans="2:11" ht="32.25" thickBot="1" x14ac:dyDescent="0.3">
      <c r="B19" s="46" t="s">
        <v>29</v>
      </c>
      <c r="C19" s="68" t="s">
        <v>9</v>
      </c>
      <c r="D19" s="69"/>
      <c r="E19" s="70"/>
      <c r="F19" s="65">
        <f>F20+F21+F22+F23+F24+F25+F26+F27+F28+F29+F30+F31+F32</f>
        <v>5165713.1596982889</v>
      </c>
      <c r="G19" s="65"/>
      <c r="H19" s="65"/>
      <c r="I19" s="71"/>
      <c r="J19" s="66"/>
      <c r="K19" s="64"/>
    </row>
    <row r="20" spans="2:11" ht="15.75" x14ac:dyDescent="0.25">
      <c r="B20" s="48" t="s">
        <v>10</v>
      </c>
      <c r="C20" s="75" t="s">
        <v>69</v>
      </c>
      <c r="D20" s="62" t="s">
        <v>40</v>
      </c>
      <c r="E20" s="55">
        <v>3</v>
      </c>
      <c r="F20" s="56">
        <v>63312.444999999992</v>
      </c>
      <c r="G20" s="55"/>
      <c r="H20" s="76"/>
      <c r="I20" s="72" t="s">
        <v>58</v>
      </c>
      <c r="J20" s="57" t="s">
        <v>54</v>
      </c>
      <c r="K20" s="58" t="s">
        <v>56</v>
      </c>
    </row>
    <row r="21" spans="2:11" ht="31.5" x14ac:dyDescent="0.25">
      <c r="B21" s="45" t="s">
        <v>11</v>
      </c>
      <c r="C21" s="53" t="s">
        <v>70</v>
      </c>
      <c r="D21" s="61" t="s">
        <v>40</v>
      </c>
      <c r="E21" s="3">
        <v>6</v>
      </c>
      <c r="F21" s="40">
        <v>136492.99799999999</v>
      </c>
      <c r="G21" s="3"/>
      <c r="H21" s="26"/>
      <c r="I21" s="11" t="s">
        <v>57</v>
      </c>
      <c r="J21" s="11" t="s">
        <v>54</v>
      </c>
      <c r="K21" s="13" t="s">
        <v>56</v>
      </c>
    </row>
    <row r="22" spans="2:11" ht="31.5" x14ac:dyDescent="0.25">
      <c r="B22" s="45" t="s">
        <v>12</v>
      </c>
      <c r="C22" s="53" t="s">
        <v>51</v>
      </c>
      <c r="D22" s="60" t="s">
        <v>25</v>
      </c>
      <c r="E22" s="3">
        <v>4.0819999999999999</v>
      </c>
      <c r="F22" s="40">
        <v>608910.38800000004</v>
      </c>
      <c r="G22" s="3"/>
      <c r="H22" s="26"/>
      <c r="I22" s="11" t="s">
        <v>57</v>
      </c>
      <c r="J22" s="11" t="s">
        <v>54</v>
      </c>
      <c r="K22" s="13" t="s">
        <v>56</v>
      </c>
    </row>
    <row r="23" spans="2:11" ht="31.5" x14ac:dyDescent="0.25">
      <c r="B23" s="45" t="s">
        <v>13</v>
      </c>
      <c r="C23" s="53" t="s">
        <v>71</v>
      </c>
      <c r="D23" s="60" t="s">
        <v>25</v>
      </c>
      <c r="E23" s="3">
        <v>5.8230000000000004</v>
      </c>
      <c r="F23" s="40">
        <v>105753.673</v>
      </c>
      <c r="G23" s="3"/>
      <c r="H23" s="26"/>
      <c r="I23" s="11" t="s">
        <v>57</v>
      </c>
      <c r="J23" s="11" t="s">
        <v>54</v>
      </c>
      <c r="K23" s="13" t="s">
        <v>56</v>
      </c>
    </row>
    <row r="24" spans="2:11" ht="31.5" x14ac:dyDescent="0.25">
      <c r="B24" s="45" t="s">
        <v>14</v>
      </c>
      <c r="C24" s="53" t="s">
        <v>72</v>
      </c>
      <c r="D24" s="15" t="s">
        <v>25</v>
      </c>
      <c r="E24" s="42">
        <v>22.7</v>
      </c>
      <c r="F24" s="40">
        <v>106530.99099999999</v>
      </c>
      <c r="G24" s="3"/>
      <c r="H24" s="26"/>
      <c r="I24" s="11" t="s">
        <v>57</v>
      </c>
      <c r="J24" s="11" t="s">
        <v>93</v>
      </c>
      <c r="K24" s="13" t="s">
        <v>56</v>
      </c>
    </row>
    <row r="25" spans="2:11" ht="31.5" x14ac:dyDescent="0.25">
      <c r="B25" s="45" t="s">
        <v>15</v>
      </c>
      <c r="C25" s="53" t="s">
        <v>73</v>
      </c>
      <c r="D25" s="15" t="s">
        <v>25</v>
      </c>
      <c r="E25" s="42">
        <v>27.58</v>
      </c>
      <c r="F25" s="40">
        <v>114137.128</v>
      </c>
      <c r="G25" s="3"/>
      <c r="H25" s="26"/>
      <c r="I25" s="11" t="s">
        <v>57</v>
      </c>
      <c r="J25" s="11" t="s">
        <v>93</v>
      </c>
      <c r="K25" s="13" t="s">
        <v>56</v>
      </c>
    </row>
    <row r="26" spans="2:11" ht="31.5" x14ac:dyDescent="0.25">
      <c r="B26" s="45" t="s">
        <v>16</v>
      </c>
      <c r="C26" s="53" t="s">
        <v>52</v>
      </c>
      <c r="D26" s="15" t="s">
        <v>40</v>
      </c>
      <c r="E26" s="41">
        <v>19</v>
      </c>
      <c r="F26" s="40">
        <v>71751.742499999935</v>
      </c>
      <c r="G26" s="3"/>
      <c r="H26" s="26"/>
      <c r="I26" s="14" t="s">
        <v>57</v>
      </c>
      <c r="J26" s="11" t="s">
        <v>54</v>
      </c>
      <c r="K26" s="13" t="s">
        <v>56</v>
      </c>
    </row>
    <row r="27" spans="2:11" ht="31.5" x14ac:dyDescent="0.25">
      <c r="B27" s="47" t="s">
        <v>17</v>
      </c>
      <c r="C27" s="53" t="s">
        <v>74</v>
      </c>
      <c r="D27" s="15" t="s">
        <v>40</v>
      </c>
      <c r="E27" s="41">
        <v>1</v>
      </c>
      <c r="F27" s="40">
        <v>1955172.3166982892</v>
      </c>
      <c r="G27" s="3"/>
      <c r="H27" s="26"/>
      <c r="I27" s="14" t="s">
        <v>57</v>
      </c>
      <c r="J27" s="11" t="s">
        <v>54</v>
      </c>
      <c r="K27" s="13" t="s">
        <v>56</v>
      </c>
    </row>
    <row r="28" spans="2:11" ht="31.5" x14ac:dyDescent="0.25">
      <c r="B28" s="45" t="s">
        <v>18</v>
      </c>
      <c r="C28" s="53" t="s">
        <v>75</v>
      </c>
      <c r="D28" s="60" t="s">
        <v>40</v>
      </c>
      <c r="E28" s="3">
        <v>9</v>
      </c>
      <c r="F28" s="40">
        <v>654005.43099999998</v>
      </c>
      <c r="G28" s="3"/>
      <c r="H28" s="26"/>
      <c r="I28" s="14" t="s">
        <v>57</v>
      </c>
      <c r="J28" s="11" t="s">
        <v>94</v>
      </c>
      <c r="K28" s="13" t="s">
        <v>56</v>
      </c>
    </row>
    <row r="29" spans="2:11" ht="31.5" x14ac:dyDescent="0.25">
      <c r="B29" s="45" t="s">
        <v>19</v>
      </c>
      <c r="C29" s="82" t="s">
        <v>76</v>
      </c>
      <c r="D29" s="83" t="s">
        <v>40</v>
      </c>
      <c r="E29" s="84">
        <v>2</v>
      </c>
      <c r="F29" s="85">
        <v>105075.11700000001</v>
      </c>
      <c r="G29" s="84"/>
      <c r="H29" s="86"/>
      <c r="I29" s="87" t="s">
        <v>92</v>
      </c>
      <c r="J29" s="11" t="s">
        <v>94</v>
      </c>
      <c r="K29" s="13" t="s">
        <v>56</v>
      </c>
    </row>
    <row r="30" spans="2:11" ht="31.5" x14ac:dyDescent="0.25">
      <c r="B30" s="45" t="s">
        <v>80</v>
      </c>
      <c r="C30" s="82" t="s">
        <v>77</v>
      </c>
      <c r="D30" s="83" t="s">
        <v>40</v>
      </c>
      <c r="E30" s="84">
        <v>1</v>
      </c>
      <c r="F30" s="85">
        <v>60120.415000000001</v>
      </c>
      <c r="G30" s="84"/>
      <c r="H30" s="86"/>
      <c r="I30" s="87" t="s">
        <v>58</v>
      </c>
      <c r="J30" s="11" t="s">
        <v>94</v>
      </c>
      <c r="K30" s="13" t="s">
        <v>56</v>
      </c>
    </row>
    <row r="31" spans="2:11" ht="31.5" x14ac:dyDescent="0.25">
      <c r="B31" s="45" t="s">
        <v>81</v>
      </c>
      <c r="C31" s="82" t="s">
        <v>78</v>
      </c>
      <c r="D31" s="83" t="s">
        <v>25</v>
      </c>
      <c r="E31" s="84">
        <v>4.0919999999999996</v>
      </c>
      <c r="F31" s="85">
        <v>375419.44500000001</v>
      </c>
      <c r="G31" s="84"/>
      <c r="H31" s="86"/>
      <c r="I31" s="87" t="s">
        <v>91</v>
      </c>
      <c r="J31" s="11" t="s">
        <v>94</v>
      </c>
      <c r="K31" s="13" t="s">
        <v>56</v>
      </c>
    </row>
    <row r="32" spans="2:11" ht="31.5" x14ac:dyDescent="0.25">
      <c r="B32" s="88" t="s">
        <v>82</v>
      </c>
      <c r="C32" s="53" t="s">
        <v>79</v>
      </c>
      <c r="D32" s="60" t="s">
        <v>25</v>
      </c>
      <c r="E32" s="3">
        <v>5.64</v>
      </c>
      <c r="F32" s="40">
        <v>809031.0695000001</v>
      </c>
      <c r="G32" s="3"/>
      <c r="H32" s="26"/>
      <c r="I32" s="14" t="s">
        <v>61</v>
      </c>
      <c r="J32" s="11" t="s">
        <v>94</v>
      </c>
      <c r="K32" s="13" t="s">
        <v>56</v>
      </c>
    </row>
    <row r="33" spans="2:11" ht="63.75" thickBot="1" x14ac:dyDescent="0.3">
      <c r="B33" s="45" t="s">
        <v>95</v>
      </c>
      <c r="C33" s="118" t="s">
        <v>96</v>
      </c>
      <c r="D33" s="119" t="s">
        <v>40</v>
      </c>
      <c r="E33" s="4">
        <v>1</v>
      </c>
      <c r="F33" s="120">
        <v>103915</v>
      </c>
      <c r="G33" s="4"/>
      <c r="H33" s="121"/>
      <c r="I33" s="122" t="s">
        <v>59</v>
      </c>
      <c r="J33" s="123"/>
      <c r="K33" s="13" t="s">
        <v>56</v>
      </c>
    </row>
    <row r="34" spans="2:11" ht="16.5" thickBot="1" x14ac:dyDescent="0.3">
      <c r="B34" s="44">
        <v>5</v>
      </c>
      <c r="C34" s="54" t="s">
        <v>44</v>
      </c>
      <c r="D34" s="16"/>
      <c r="E34" s="17"/>
      <c r="F34" s="17">
        <f>F35+F36+F37+F38+F39+F40</f>
        <v>56490.87</v>
      </c>
      <c r="G34" s="17"/>
      <c r="H34" s="17"/>
      <c r="I34" s="89"/>
      <c r="J34" s="90"/>
      <c r="K34" s="91"/>
    </row>
    <row r="35" spans="2:11" ht="15.75" x14ac:dyDescent="0.25">
      <c r="B35" s="59" t="s">
        <v>21</v>
      </c>
      <c r="C35" s="92" t="s">
        <v>83</v>
      </c>
      <c r="D35" s="62" t="s">
        <v>43</v>
      </c>
      <c r="E35" s="93">
        <v>1</v>
      </c>
      <c r="F35" s="93">
        <v>1903.63</v>
      </c>
      <c r="G35" s="55"/>
      <c r="H35" s="55"/>
      <c r="I35" s="57" t="s">
        <v>60</v>
      </c>
      <c r="J35" s="57" t="s">
        <v>54</v>
      </c>
      <c r="K35" s="58" t="s">
        <v>56</v>
      </c>
    </row>
    <row r="36" spans="2:11" ht="15.75" x14ac:dyDescent="0.25">
      <c r="B36" s="49" t="s">
        <v>22</v>
      </c>
      <c r="C36" s="79" t="s">
        <v>84</v>
      </c>
      <c r="D36" s="60" t="s">
        <v>43</v>
      </c>
      <c r="E36" s="80">
        <v>1</v>
      </c>
      <c r="F36" s="80">
        <v>5289.26</v>
      </c>
      <c r="G36" s="3"/>
      <c r="H36" s="3"/>
      <c r="I36" s="11" t="s">
        <v>60</v>
      </c>
      <c r="J36" s="11" t="s">
        <v>54</v>
      </c>
      <c r="K36" s="13" t="s">
        <v>56</v>
      </c>
    </row>
    <row r="37" spans="2:11" ht="63" x14ac:dyDescent="0.25">
      <c r="B37" s="49" t="s">
        <v>23</v>
      </c>
      <c r="C37" s="79" t="s">
        <v>85</v>
      </c>
      <c r="D37" s="60" t="s">
        <v>43</v>
      </c>
      <c r="E37" s="80">
        <v>1</v>
      </c>
      <c r="F37" s="80">
        <v>645.41999999999996</v>
      </c>
      <c r="G37" s="3"/>
      <c r="H37" s="3"/>
      <c r="I37" s="11" t="s">
        <v>57</v>
      </c>
      <c r="J37" s="11" t="s">
        <v>54</v>
      </c>
      <c r="K37" s="13" t="s">
        <v>56</v>
      </c>
    </row>
    <row r="38" spans="2:11" ht="31.5" x14ac:dyDescent="0.25">
      <c r="B38" s="49" t="s">
        <v>26</v>
      </c>
      <c r="C38" s="79" t="s">
        <v>86</v>
      </c>
      <c r="D38" s="60" t="s">
        <v>43</v>
      </c>
      <c r="E38" s="80">
        <v>1</v>
      </c>
      <c r="F38" s="80">
        <v>3810.96</v>
      </c>
      <c r="G38" s="3"/>
      <c r="H38" s="3"/>
      <c r="I38" s="11" t="s">
        <v>57</v>
      </c>
      <c r="J38" s="11" t="s">
        <v>54</v>
      </c>
      <c r="K38" s="13" t="s">
        <v>56</v>
      </c>
    </row>
    <row r="39" spans="2:11" ht="63" x14ac:dyDescent="0.25">
      <c r="B39" s="49" t="s">
        <v>28</v>
      </c>
      <c r="C39" s="79" t="s">
        <v>87</v>
      </c>
      <c r="D39" s="60" t="s">
        <v>43</v>
      </c>
      <c r="E39" s="80">
        <v>1</v>
      </c>
      <c r="F39" s="80">
        <v>1565.42</v>
      </c>
      <c r="G39" s="3"/>
      <c r="H39" s="3"/>
      <c r="I39" s="11" t="s">
        <v>57</v>
      </c>
      <c r="J39" s="11" t="s">
        <v>54</v>
      </c>
      <c r="K39" s="13" t="s">
        <v>56</v>
      </c>
    </row>
    <row r="40" spans="2:11" ht="32.25" thickBot="1" x14ac:dyDescent="0.3">
      <c r="B40" s="50" t="s">
        <v>27</v>
      </c>
      <c r="C40" s="94" t="s">
        <v>50</v>
      </c>
      <c r="D40" s="63" t="s">
        <v>43</v>
      </c>
      <c r="E40" s="73">
        <v>1</v>
      </c>
      <c r="F40" s="73">
        <v>43276.18</v>
      </c>
      <c r="G40" s="1"/>
      <c r="H40" s="1"/>
      <c r="I40" s="27" t="s">
        <v>57</v>
      </c>
      <c r="J40" s="27" t="s">
        <v>54</v>
      </c>
      <c r="K40" s="67" t="s">
        <v>56</v>
      </c>
    </row>
  </sheetData>
  <mergeCells count="9">
    <mergeCell ref="B1:K1"/>
    <mergeCell ref="B3:B4"/>
    <mergeCell ref="C3:C4"/>
    <mergeCell ref="D3:D4"/>
    <mergeCell ref="E3:F3"/>
    <mergeCell ref="G3:H3"/>
    <mergeCell ref="I3:I4"/>
    <mergeCell ref="J3:J4"/>
    <mergeCell ref="K3:K4"/>
  </mergeCells>
  <pageMargins left="0.16" right="0.11" top="0.22" bottom="0.21" header="0.16" footer="0.16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2025-1 кв.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2025-03-26T06:57:18Z</dcterms:modified>
</cp:coreProperties>
</file>