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Резерв мощностей\"/>
    </mc:Choice>
  </mc:AlternateContent>
  <xr:revisionPtr revIDLastSave="0" documentId="8_{DD161D6B-8F0C-403E-BBFA-4C7FAC4D2F73}" xr6:coauthVersionLast="47" xr6:coauthVersionMax="47" xr10:uidLastSave="{00000000-0000-0000-0000-000000000000}"/>
  <bookViews>
    <workbookView xWindow="-110" yWindow="-110" windowWidth="25820" windowHeight="15500" xr2:uid="{C9D89699-2272-423F-8D9C-F72B343F201E}"/>
  </bookViews>
  <sheets>
    <sheet name="ЦДС мамыр каз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J7" i="1" s="1"/>
  <c r="H7" i="1"/>
  <c r="K7" i="1"/>
  <c r="E8" i="1"/>
  <c r="J8" i="1"/>
  <c r="E9" i="1"/>
  <c r="H9" i="1"/>
  <c r="J9" i="1"/>
  <c r="K9" i="1"/>
  <c r="E10" i="1"/>
  <c r="J10" i="1"/>
  <c r="E11" i="1"/>
  <c r="H11" i="1"/>
  <c r="K11" i="1"/>
  <c r="E12" i="1"/>
  <c r="J12" i="1"/>
  <c r="E13" i="1"/>
  <c r="K13" i="1" s="1"/>
  <c r="H13" i="1"/>
  <c r="J13" i="1"/>
  <c r="E14" i="1"/>
  <c r="J14" i="1" s="1"/>
  <c r="E15" i="1"/>
  <c r="H15" i="1"/>
  <c r="J15" i="1"/>
  <c r="K15" i="1"/>
  <c r="E16" i="1"/>
  <c r="J16" i="1"/>
  <c r="E17" i="1"/>
  <c r="H17" i="1"/>
  <c r="J17" i="1"/>
  <c r="K17" i="1"/>
  <c r="E18" i="1"/>
  <c r="J18" i="1"/>
  <c r="E19" i="1"/>
  <c r="H19" i="1"/>
  <c r="J19" i="1"/>
  <c r="K19" i="1"/>
  <c r="E20" i="1"/>
  <c r="J20" i="1" s="1"/>
  <c r="E21" i="1"/>
  <c r="H21" i="1"/>
  <c r="J21" i="1"/>
  <c r="K21" i="1"/>
  <c r="E22" i="1"/>
  <c r="J22" i="1"/>
  <c r="E23" i="1"/>
  <c r="H23" i="1"/>
  <c r="J23" i="1"/>
  <c r="K23" i="1"/>
  <c r="E24" i="1"/>
  <c r="J24" i="1"/>
  <c r="E25" i="1"/>
  <c r="K25" i="1" s="1"/>
  <c r="H25" i="1"/>
  <c r="E26" i="1"/>
  <c r="J26" i="1"/>
  <c r="E27" i="1"/>
  <c r="J27" i="1" s="1"/>
  <c r="H27" i="1"/>
  <c r="E28" i="1"/>
  <c r="J28" i="1"/>
  <c r="E29" i="1"/>
  <c r="H29" i="1"/>
  <c r="J29" i="1"/>
  <c r="K29" i="1"/>
  <c r="E30" i="1"/>
  <c r="J30" i="1"/>
  <c r="E31" i="1"/>
  <c r="H31" i="1"/>
  <c r="J31" i="1"/>
  <c r="K31" i="1"/>
  <c r="L31" i="1"/>
  <c r="E32" i="1"/>
  <c r="J32" i="1"/>
  <c r="E33" i="1"/>
  <c r="J33" i="1" s="1"/>
  <c r="H33" i="1"/>
  <c r="E34" i="1"/>
  <c r="J34" i="1"/>
  <c r="E35" i="1"/>
  <c r="H35" i="1"/>
  <c r="J35" i="1"/>
  <c r="K35" i="1"/>
  <c r="E36" i="1"/>
  <c r="J36" i="1"/>
  <c r="E37" i="1"/>
  <c r="H37" i="1"/>
  <c r="J37" i="1"/>
  <c r="K37" i="1"/>
  <c r="E38" i="1"/>
  <c r="J38" i="1"/>
  <c r="E39" i="1"/>
  <c r="H39" i="1"/>
  <c r="J39" i="1"/>
  <c r="K39" i="1"/>
  <c r="E40" i="1"/>
  <c r="J40" i="1"/>
  <c r="E41" i="1"/>
  <c r="J41" i="1"/>
  <c r="K41" i="1"/>
  <c r="E42" i="1"/>
  <c r="H42" i="1"/>
  <c r="J42" i="1"/>
  <c r="K42" i="1"/>
  <c r="E43" i="1"/>
  <c r="J43" i="1"/>
  <c r="E44" i="1"/>
  <c r="H44" i="1"/>
  <c r="J44" i="1"/>
  <c r="K44" i="1"/>
  <c r="E45" i="1"/>
  <c r="J45" i="1"/>
  <c r="E46" i="1"/>
  <c r="K46" i="1" s="1"/>
  <c r="H46" i="1"/>
  <c r="J46" i="1"/>
  <c r="E47" i="1"/>
  <c r="J47" i="1" s="1"/>
  <c r="E48" i="1"/>
  <c r="H48" i="1"/>
  <c r="J48" i="1"/>
  <c r="K48" i="1"/>
  <c r="E49" i="1"/>
  <c r="J49" i="1"/>
  <c r="E50" i="1"/>
  <c r="H50" i="1"/>
  <c r="J50" i="1"/>
  <c r="K50" i="1"/>
  <c r="E51" i="1"/>
  <c r="J51" i="1"/>
  <c r="E52" i="1"/>
  <c r="H52" i="1"/>
  <c r="J52" i="1"/>
  <c r="K52" i="1"/>
  <c r="E53" i="1"/>
  <c r="J53" i="1" s="1"/>
  <c r="E54" i="1"/>
  <c r="H54" i="1"/>
  <c r="J54" i="1"/>
  <c r="K54" i="1"/>
  <c r="E55" i="1"/>
  <c r="J55" i="1" s="1"/>
  <c r="E56" i="1"/>
  <c r="H56" i="1"/>
  <c r="J56" i="1"/>
  <c r="K56" i="1"/>
  <c r="E57" i="1"/>
  <c r="J57" i="1"/>
  <c r="E58" i="1"/>
  <c r="H58" i="1"/>
  <c r="J58" i="1"/>
  <c r="K58" i="1"/>
  <c r="E59" i="1"/>
  <c r="J59" i="1"/>
  <c r="E60" i="1"/>
  <c r="J60" i="1" s="1"/>
  <c r="H60" i="1"/>
  <c r="E61" i="1"/>
  <c r="J61" i="1"/>
  <c r="E62" i="1"/>
  <c r="H62" i="1"/>
  <c r="J62" i="1"/>
  <c r="K62" i="1"/>
  <c r="E63" i="1"/>
  <c r="J63" i="1"/>
  <c r="E64" i="1"/>
  <c r="H64" i="1"/>
  <c r="J64" i="1"/>
  <c r="K64" i="1"/>
  <c r="E65" i="1"/>
  <c r="J65" i="1"/>
  <c r="E66" i="1"/>
  <c r="K66" i="1" s="1"/>
  <c r="H66" i="1"/>
  <c r="J66" i="1"/>
  <c r="E67" i="1"/>
  <c r="J67" i="1" s="1"/>
  <c r="E68" i="1"/>
  <c r="H68" i="1"/>
  <c r="J68" i="1"/>
  <c r="K68" i="1"/>
  <c r="E69" i="1"/>
  <c r="J69" i="1"/>
  <c r="E70" i="1"/>
  <c r="H70" i="1"/>
  <c r="J70" i="1"/>
  <c r="K70" i="1"/>
  <c r="L70" i="1"/>
  <c r="E71" i="1"/>
  <c r="J71" i="1"/>
  <c r="J25" i="1" l="1"/>
  <c r="K60" i="1"/>
  <c r="K27" i="1"/>
  <c r="K33" i="1"/>
</calcChain>
</file>

<file path=xl/sharedStrings.xml><?xml version="1.0" encoding="utf-8"?>
<sst xmlns="http://schemas.openxmlformats.org/spreadsheetml/2006/main" count="118" uniqueCount="50">
  <si>
    <t>Т-2</t>
  </si>
  <si>
    <t>Т-1</t>
  </si>
  <si>
    <t>Южная</t>
  </si>
  <si>
    <t>Школьная</t>
  </si>
  <si>
    <t>Чубары</t>
  </si>
  <si>
    <t>Центральная</t>
  </si>
  <si>
    <t>Туран</t>
  </si>
  <si>
    <t>Степная</t>
  </si>
  <si>
    <t>Промзона</t>
  </si>
  <si>
    <t>ПНФ</t>
  </si>
  <si>
    <t>Олимп</t>
  </si>
  <si>
    <t>Новая</t>
  </si>
  <si>
    <t>Левобережная</t>
  </si>
  <si>
    <t>Коктем</t>
  </si>
  <si>
    <t>Кирова-2</t>
  </si>
  <si>
    <t>Кирова</t>
  </si>
  <si>
    <t>Керамика</t>
  </si>
  <si>
    <t>Караоткел</t>
  </si>
  <si>
    <t>Ишим</t>
  </si>
  <si>
    <t>ИКИ</t>
  </si>
  <si>
    <t>Заречная</t>
  </si>
  <si>
    <t>Т-4</t>
  </si>
  <si>
    <t>Т-3</t>
  </si>
  <si>
    <t>Западная</t>
  </si>
  <si>
    <t>Жулдыз</t>
  </si>
  <si>
    <t>Жана Жол</t>
  </si>
  <si>
    <t>Городская</t>
  </si>
  <si>
    <t>Восточный Промрайон</t>
  </si>
  <si>
    <t>Восточная</t>
  </si>
  <si>
    <t>Байтерек</t>
  </si>
  <si>
    <t>Аэропорт</t>
  </si>
  <si>
    <t>Арман</t>
  </si>
  <si>
    <t>АТ-2</t>
  </si>
  <si>
    <t>откл.</t>
  </si>
  <si>
    <t>АТ-1</t>
  </si>
  <si>
    <t>Шыгыс</t>
  </si>
  <si>
    <t>Достык</t>
  </si>
  <si>
    <t>Батыс</t>
  </si>
  <si>
    <t>МВт</t>
  </si>
  <si>
    <t>%</t>
  </si>
  <si>
    <t>МВА</t>
  </si>
  <si>
    <t>Қуат қоры бар көлем</t>
  </si>
  <si>
    <t>Бір тран-дың жүктелуі</t>
  </si>
  <si>
    <t>Тран-дың жүктелуі</t>
  </si>
  <si>
    <t>Объектілерге берілген ТШ-ға сай резервталған қуат</t>
  </si>
  <si>
    <t>Трансформаторлардың белгіленген қуаты</t>
  </si>
  <si>
    <t>Тр-дың дис-лік атауы</t>
  </si>
  <si>
    <t>ҚС атауы</t>
  </si>
  <si>
    <t>№
р/н</t>
  </si>
  <si>
    <t>2025 жылдың 1 мамыр айына қарасты Астана қ. энергия торабының 220-110 кВ ШС (авто) трансформаторлардың жүктілігі жөніндегі ақпарат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</si>
</sst>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164" fontId="1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/>
    </xf>
    <xf numFmtId="164" fontId="1" fillId="0" borderId="25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2" fontId="1" fillId="0" borderId="28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09B6-FC4C-4677-8AF6-D4381FD36094}">
  <dimension ref="A1:S71"/>
  <sheetViews>
    <sheetView tabSelected="1" zoomScaleNormal="100" workbookViewId="0">
      <selection activeCell="J8" sqref="J8"/>
    </sheetView>
  </sheetViews>
  <sheetFormatPr defaultColWidth="9.1796875" defaultRowHeight="14.5" x14ac:dyDescent="0.35"/>
  <cols>
    <col min="1" max="1" width="4.54296875" customWidth="1"/>
    <col min="2" max="2" width="20.54296875" customWidth="1"/>
    <col min="3" max="3" width="9" customWidth="1"/>
    <col min="4" max="5" width="9.1796875" customWidth="1"/>
    <col min="6" max="6" width="17.1796875" customWidth="1"/>
    <col min="7" max="7" width="15.453125" customWidth="1"/>
    <col min="8" max="8" width="14.54296875" customWidth="1"/>
    <col min="9" max="9" width="19" customWidth="1"/>
    <col min="10" max="10" width="12.1796875" customWidth="1"/>
    <col min="11" max="11" width="11.26953125" style="1" customWidth="1"/>
    <col min="12" max="12" width="10.7265625" customWidth="1"/>
  </cols>
  <sheetData>
    <row r="1" spans="1:19" ht="15" customHeight="1" x14ac:dyDescent="0.35">
      <c r="A1" s="105" t="s">
        <v>49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9" ht="15" customHeight="1" thickBot="1" x14ac:dyDescent="0.4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9" ht="24" customHeight="1" x14ac:dyDescent="0.35">
      <c r="A3" s="103" t="s">
        <v>48</v>
      </c>
      <c r="B3" s="102" t="s">
        <v>47</v>
      </c>
      <c r="C3" s="102" t="s">
        <v>46</v>
      </c>
      <c r="D3" s="101" t="s">
        <v>45</v>
      </c>
      <c r="E3" s="100"/>
      <c r="F3" s="98" t="s">
        <v>43</v>
      </c>
      <c r="G3" s="99"/>
      <c r="H3" s="98" t="s">
        <v>42</v>
      </c>
      <c r="I3" s="97" t="s">
        <v>44</v>
      </c>
      <c r="J3" s="97" t="s">
        <v>43</v>
      </c>
      <c r="K3" s="97" t="s">
        <v>42</v>
      </c>
      <c r="L3" s="96" t="s">
        <v>41</v>
      </c>
      <c r="S3" s="95"/>
    </row>
    <row r="4" spans="1:19" ht="24" customHeight="1" x14ac:dyDescent="0.35">
      <c r="A4" s="88"/>
      <c r="B4" s="87"/>
      <c r="C4" s="87"/>
      <c r="D4" s="94"/>
      <c r="E4" s="93"/>
      <c r="F4" s="82"/>
      <c r="G4" s="92"/>
      <c r="H4" s="82"/>
      <c r="I4" s="91"/>
      <c r="J4" s="91"/>
      <c r="K4" s="91"/>
      <c r="L4" s="90"/>
      <c r="S4" s="89"/>
    </row>
    <row r="5" spans="1:19" ht="24" customHeight="1" x14ac:dyDescent="0.35">
      <c r="A5" s="88"/>
      <c r="B5" s="87"/>
      <c r="C5" s="87"/>
      <c r="D5" s="86"/>
      <c r="E5" s="85"/>
      <c r="F5" s="84"/>
      <c r="G5" s="83"/>
      <c r="H5" s="82"/>
      <c r="I5" s="81"/>
      <c r="J5" s="81"/>
      <c r="K5" s="81"/>
      <c r="L5" s="80"/>
      <c r="S5" s="79"/>
    </row>
    <row r="6" spans="1:19" ht="15.5" thickBot="1" x14ac:dyDescent="0.4">
      <c r="A6" s="78"/>
      <c r="B6" s="77"/>
      <c r="C6" s="77"/>
      <c r="D6" s="76" t="s">
        <v>40</v>
      </c>
      <c r="E6" s="76" t="s">
        <v>38</v>
      </c>
      <c r="F6" s="76" t="s">
        <v>40</v>
      </c>
      <c r="G6" s="76" t="s">
        <v>38</v>
      </c>
      <c r="H6" s="75" t="s">
        <v>38</v>
      </c>
      <c r="I6" s="75" t="s">
        <v>38</v>
      </c>
      <c r="J6" s="75" t="s">
        <v>39</v>
      </c>
      <c r="K6" s="75" t="s">
        <v>39</v>
      </c>
      <c r="L6" s="74" t="s">
        <v>38</v>
      </c>
    </row>
    <row r="7" spans="1:19" ht="15" customHeight="1" x14ac:dyDescent="0.35">
      <c r="A7" s="73">
        <v>1</v>
      </c>
      <c r="B7" s="72" t="s">
        <v>37</v>
      </c>
      <c r="C7" s="71" t="s">
        <v>34</v>
      </c>
      <c r="D7" s="70">
        <v>250</v>
      </c>
      <c r="E7" s="70">
        <f>D7*0.9</f>
        <v>225</v>
      </c>
      <c r="F7" s="69">
        <v>107.50047000000001</v>
      </c>
      <c r="G7" s="68">
        <v>96.75</v>
      </c>
      <c r="H7" s="63">
        <f>G7+G8</f>
        <v>193.14</v>
      </c>
      <c r="I7" s="67"/>
      <c r="J7" s="66">
        <f>G7*100/E7</f>
        <v>43</v>
      </c>
      <c r="K7" s="65">
        <f>(G7+G8)*100/E7</f>
        <v>85.84</v>
      </c>
      <c r="L7" s="64">
        <v>0</v>
      </c>
    </row>
    <row r="8" spans="1:19" ht="15" customHeight="1" x14ac:dyDescent="0.35">
      <c r="A8" s="28"/>
      <c r="B8" s="39"/>
      <c r="C8" s="32" t="s">
        <v>32</v>
      </c>
      <c r="D8" s="31">
        <v>250</v>
      </c>
      <c r="E8" s="24">
        <f>D8*0.9</f>
        <v>225</v>
      </c>
      <c r="F8" s="23">
        <v>107.10083999999999</v>
      </c>
      <c r="G8" s="16">
        <v>96.39</v>
      </c>
      <c r="H8" s="15"/>
      <c r="I8" s="22"/>
      <c r="J8" s="21">
        <f>G8*100/E8</f>
        <v>42.84</v>
      </c>
      <c r="K8" s="12"/>
      <c r="L8" s="59"/>
    </row>
    <row r="9" spans="1:19" ht="15" customHeight="1" x14ac:dyDescent="0.35">
      <c r="A9" s="34">
        <v>2</v>
      </c>
      <c r="B9" s="38" t="s">
        <v>36</v>
      </c>
      <c r="C9" s="26" t="s">
        <v>34</v>
      </c>
      <c r="D9" s="25">
        <v>250</v>
      </c>
      <c r="E9" s="24">
        <f>D9*0.9</f>
        <v>225</v>
      </c>
      <c r="F9" s="23">
        <v>74.25160000000001</v>
      </c>
      <c r="G9" s="16">
        <v>66.83</v>
      </c>
      <c r="H9" s="63">
        <f>G9+G10</f>
        <v>134.01999999999998</v>
      </c>
      <c r="I9" s="29">
        <v>5.6</v>
      </c>
      <c r="J9" s="21">
        <f>G9*100/E9</f>
        <v>29.702222222222222</v>
      </c>
      <c r="K9" s="12">
        <f>(G9+G10)*100/E9</f>
        <v>59.564444444444433</v>
      </c>
      <c r="L9" s="60">
        <v>0</v>
      </c>
    </row>
    <row r="10" spans="1:19" ht="15" customHeight="1" x14ac:dyDescent="0.35">
      <c r="A10" s="34"/>
      <c r="B10" s="38"/>
      <c r="C10" s="26" t="s">
        <v>32</v>
      </c>
      <c r="D10" s="25">
        <v>250</v>
      </c>
      <c r="E10" s="24">
        <f>D10*0.9</f>
        <v>225</v>
      </c>
      <c r="F10" s="23">
        <v>74.652960000000007</v>
      </c>
      <c r="G10" s="37">
        <v>67.19</v>
      </c>
      <c r="H10" s="15"/>
      <c r="I10" s="22"/>
      <c r="J10" s="21">
        <f>G10*100/E10</f>
        <v>29.862222222222222</v>
      </c>
      <c r="K10" s="12"/>
      <c r="L10" s="59"/>
    </row>
    <row r="11" spans="1:19" ht="15" customHeight="1" x14ac:dyDescent="0.35">
      <c r="A11" s="30">
        <v>3</v>
      </c>
      <c r="B11" s="40" t="s">
        <v>35</v>
      </c>
      <c r="C11" s="35" t="s">
        <v>34</v>
      </c>
      <c r="D11" s="24">
        <v>250</v>
      </c>
      <c r="E11" s="24">
        <f>D11*0.9</f>
        <v>225</v>
      </c>
      <c r="F11" s="23">
        <v>0</v>
      </c>
      <c r="G11" s="16" t="s">
        <v>33</v>
      </c>
      <c r="H11" s="63">
        <f>G12</f>
        <v>193.28</v>
      </c>
      <c r="I11" s="29">
        <v>20.6</v>
      </c>
      <c r="J11" s="21" t="s">
        <v>33</v>
      </c>
      <c r="K11" s="12">
        <f>(G12)*100/E11</f>
        <v>85.902222222222221</v>
      </c>
      <c r="L11" s="60">
        <v>0</v>
      </c>
    </row>
    <row r="12" spans="1:19" ht="15" customHeight="1" x14ac:dyDescent="0.35">
      <c r="A12" s="28"/>
      <c r="B12" s="39"/>
      <c r="C12" s="32" t="s">
        <v>32</v>
      </c>
      <c r="D12" s="31">
        <v>250</v>
      </c>
      <c r="E12" s="24">
        <f>D12*0.9</f>
        <v>225</v>
      </c>
      <c r="F12" s="23">
        <v>214.75528</v>
      </c>
      <c r="G12" s="37">
        <v>193.28</v>
      </c>
      <c r="H12" s="15"/>
      <c r="I12" s="22"/>
      <c r="J12" s="21">
        <f>G12*100/E12</f>
        <v>85.902222222222221</v>
      </c>
      <c r="K12" s="12"/>
      <c r="L12" s="59"/>
    </row>
    <row r="13" spans="1:19" ht="15" customHeight="1" x14ac:dyDescent="0.35">
      <c r="A13" s="30">
        <v>4</v>
      </c>
      <c r="B13" s="36" t="s">
        <v>31</v>
      </c>
      <c r="C13" s="35" t="s">
        <v>1</v>
      </c>
      <c r="D13" s="24">
        <v>25</v>
      </c>
      <c r="E13" s="24">
        <f>D13*0.9</f>
        <v>22.5</v>
      </c>
      <c r="F13" s="23">
        <v>16.3694676</v>
      </c>
      <c r="G13" s="16">
        <v>4.04</v>
      </c>
      <c r="H13" s="15">
        <f>G13+G14</f>
        <v>7</v>
      </c>
      <c r="I13" s="29">
        <v>53.1</v>
      </c>
      <c r="J13" s="21">
        <f>G13*100/E13</f>
        <v>17.955555555555556</v>
      </c>
      <c r="K13" s="12">
        <f>(G13+G14)*100/E13</f>
        <v>31.111111111111111</v>
      </c>
      <c r="L13" s="60">
        <v>0</v>
      </c>
    </row>
    <row r="14" spans="1:19" ht="15" customHeight="1" x14ac:dyDescent="0.35">
      <c r="A14" s="28"/>
      <c r="B14" s="33"/>
      <c r="C14" s="32" t="s">
        <v>0</v>
      </c>
      <c r="D14" s="31">
        <v>25</v>
      </c>
      <c r="E14" s="24">
        <f>D14*0.9</f>
        <v>22.5</v>
      </c>
      <c r="F14" s="23">
        <v>23.278880000000001</v>
      </c>
      <c r="G14" s="16">
        <v>2.96</v>
      </c>
      <c r="H14" s="15"/>
      <c r="I14" s="22"/>
      <c r="J14" s="21">
        <f>G14*100/E14</f>
        <v>13.155555555555555</v>
      </c>
      <c r="K14" s="12"/>
      <c r="L14" s="59"/>
    </row>
    <row r="15" spans="1:19" ht="15" customHeight="1" x14ac:dyDescent="0.35">
      <c r="A15" s="46">
        <v>5</v>
      </c>
      <c r="B15" s="40" t="s">
        <v>30</v>
      </c>
      <c r="C15" s="26" t="s">
        <v>1</v>
      </c>
      <c r="D15" s="25">
        <v>63</v>
      </c>
      <c r="E15" s="24">
        <f>D15*0.9</f>
        <v>56.7</v>
      </c>
      <c r="F15" s="23">
        <v>16.3694676</v>
      </c>
      <c r="G15" s="16">
        <v>14.73</v>
      </c>
      <c r="H15" s="15">
        <f>G15+G16</f>
        <v>35.68</v>
      </c>
      <c r="I15" s="29">
        <v>229.2</v>
      </c>
      <c r="J15" s="21">
        <f>G15*100/E15</f>
        <v>25.978835978835978</v>
      </c>
      <c r="K15" s="12">
        <f>(G15+G16)*100/E15</f>
        <v>62.927689594356259</v>
      </c>
      <c r="L15" s="60">
        <v>0</v>
      </c>
    </row>
    <row r="16" spans="1:19" ht="15" customHeight="1" x14ac:dyDescent="0.35">
      <c r="A16" s="56"/>
      <c r="B16" s="55"/>
      <c r="C16" s="54" t="s">
        <v>0</v>
      </c>
      <c r="D16" s="54">
        <v>63</v>
      </c>
      <c r="E16" s="24">
        <f>D16*0.9</f>
        <v>56.7</v>
      </c>
      <c r="F16" s="23">
        <v>23.278880000000001</v>
      </c>
      <c r="G16" s="16">
        <v>20.95</v>
      </c>
      <c r="H16" s="15"/>
      <c r="I16" s="22"/>
      <c r="J16" s="21">
        <f>G16*100/E16</f>
        <v>36.948853615520278</v>
      </c>
      <c r="K16" s="12"/>
      <c r="L16" s="59"/>
    </row>
    <row r="17" spans="1:12" ht="15" customHeight="1" x14ac:dyDescent="0.35">
      <c r="A17" s="56"/>
      <c r="B17" s="38"/>
      <c r="C17" s="26" t="s">
        <v>22</v>
      </c>
      <c r="D17" s="25">
        <v>16</v>
      </c>
      <c r="E17" s="24">
        <f>D17*0.9</f>
        <v>14.4</v>
      </c>
      <c r="F17" s="23">
        <v>7.4995499999999993</v>
      </c>
      <c r="G17" s="16">
        <v>6.75</v>
      </c>
      <c r="H17" s="15">
        <f>G17+G18</f>
        <v>13.83</v>
      </c>
      <c r="I17" s="29">
        <v>14.8</v>
      </c>
      <c r="J17" s="21">
        <f>G17*100/E17</f>
        <v>46.875</v>
      </c>
      <c r="K17" s="12">
        <f>(G17+G18)*100/E17</f>
        <v>96.041666666666657</v>
      </c>
      <c r="L17" s="60">
        <v>0</v>
      </c>
    </row>
    <row r="18" spans="1:12" ht="15" customHeight="1" x14ac:dyDescent="0.35">
      <c r="A18" s="43"/>
      <c r="B18" s="39"/>
      <c r="C18" s="32" t="s">
        <v>21</v>
      </c>
      <c r="D18" s="31">
        <v>16</v>
      </c>
      <c r="E18" s="24">
        <f>D18*0.9</f>
        <v>14.4</v>
      </c>
      <c r="F18" s="23">
        <v>7.8701159999999994</v>
      </c>
      <c r="G18" s="16">
        <v>7.08</v>
      </c>
      <c r="H18" s="15"/>
      <c r="I18" s="22"/>
      <c r="J18" s="21">
        <f>G18*100/E18</f>
        <v>49.166666666666664</v>
      </c>
      <c r="K18" s="12"/>
      <c r="L18" s="59"/>
    </row>
    <row r="19" spans="1:12" ht="15" customHeight="1" x14ac:dyDescent="0.35">
      <c r="A19" s="30">
        <v>6</v>
      </c>
      <c r="B19" s="36" t="s">
        <v>29</v>
      </c>
      <c r="C19" s="35" t="s">
        <v>1</v>
      </c>
      <c r="D19" s="24">
        <v>63</v>
      </c>
      <c r="E19" s="24">
        <f>D19*0.9</f>
        <v>56.7</v>
      </c>
      <c r="F19" s="23">
        <v>7.0238000000000005</v>
      </c>
      <c r="G19" s="37">
        <v>6.32</v>
      </c>
      <c r="H19" s="15">
        <f>G19+G20</f>
        <v>12.46</v>
      </c>
      <c r="I19" s="29">
        <v>242.7</v>
      </c>
      <c r="J19" s="21">
        <f>G19*100/E19</f>
        <v>11.146384479717813</v>
      </c>
      <c r="K19" s="12">
        <f>(G19+G20)*100/E19</f>
        <v>21.975308641975307</v>
      </c>
      <c r="L19" s="60">
        <v>0</v>
      </c>
    </row>
    <row r="20" spans="1:12" ht="15" customHeight="1" x14ac:dyDescent="0.35">
      <c r="A20" s="28"/>
      <c r="B20" s="33"/>
      <c r="C20" s="32" t="s">
        <v>0</v>
      </c>
      <c r="D20" s="24">
        <v>63</v>
      </c>
      <c r="E20" s="24">
        <f>D20*0.9</f>
        <v>56.7</v>
      </c>
      <c r="F20" s="23">
        <v>6.8231200000000003</v>
      </c>
      <c r="G20" s="16">
        <v>6.14</v>
      </c>
      <c r="H20" s="15"/>
      <c r="I20" s="22"/>
      <c r="J20" s="21">
        <f>G20*100/E20</f>
        <v>10.828924162257495</v>
      </c>
      <c r="K20" s="12"/>
      <c r="L20" s="59"/>
    </row>
    <row r="21" spans="1:12" ht="15" customHeight="1" x14ac:dyDescent="0.35">
      <c r="A21" s="34">
        <v>7</v>
      </c>
      <c r="B21" s="27" t="s">
        <v>28</v>
      </c>
      <c r="C21" s="26" t="s">
        <v>1</v>
      </c>
      <c r="D21" s="25">
        <v>40</v>
      </c>
      <c r="E21" s="24">
        <f>D21*0.9</f>
        <v>36</v>
      </c>
      <c r="F21" s="23">
        <v>14.436504000000001</v>
      </c>
      <c r="G21" s="16">
        <v>12.99</v>
      </c>
      <c r="H21" s="15">
        <f>G21+G22</f>
        <v>28.11</v>
      </c>
      <c r="I21" s="29">
        <v>34.700000000000003</v>
      </c>
      <c r="J21" s="21">
        <f>G21*100/E21</f>
        <v>36.083333333333336</v>
      </c>
      <c r="K21" s="12">
        <f>(G21+G22)*100/E21</f>
        <v>78.083333333333329</v>
      </c>
      <c r="L21" s="60">
        <v>0</v>
      </c>
    </row>
    <row r="22" spans="1:12" ht="15" customHeight="1" x14ac:dyDescent="0.35">
      <c r="A22" s="34"/>
      <c r="B22" s="27"/>
      <c r="C22" s="26" t="s">
        <v>0</v>
      </c>
      <c r="D22" s="25">
        <v>40</v>
      </c>
      <c r="E22" s="24">
        <f>D22*0.9</f>
        <v>36</v>
      </c>
      <c r="F22" s="23">
        <v>16.798991999999998</v>
      </c>
      <c r="G22" s="16">
        <v>15.12</v>
      </c>
      <c r="H22" s="15"/>
      <c r="I22" s="22"/>
      <c r="J22" s="21">
        <f>G22*100/E22</f>
        <v>42</v>
      </c>
      <c r="K22" s="12"/>
      <c r="L22" s="59"/>
    </row>
    <row r="23" spans="1:12" ht="15" customHeight="1" x14ac:dyDescent="0.35">
      <c r="A23" s="30">
        <v>8</v>
      </c>
      <c r="B23" s="62" t="s">
        <v>27</v>
      </c>
      <c r="C23" s="35" t="s">
        <v>1</v>
      </c>
      <c r="D23" s="24">
        <v>63</v>
      </c>
      <c r="E23" s="24">
        <f>D23*0.9</f>
        <v>56.7</v>
      </c>
      <c r="F23" s="23">
        <v>10.525319999999999</v>
      </c>
      <c r="G23" s="16">
        <v>9.4700000000000006</v>
      </c>
      <c r="H23" s="15">
        <f>G23+G24</f>
        <v>20.759999999999998</v>
      </c>
      <c r="I23" s="29">
        <v>124.1</v>
      </c>
      <c r="J23" s="21">
        <f>G23*100/E23</f>
        <v>16.70194003527337</v>
      </c>
      <c r="K23" s="12">
        <f>(G23+G24)*100/E23</f>
        <v>36.613756613756614</v>
      </c>
      <c r="L23" s="60">
        <v>0</v>
      </c>
    </row>
    <row r="24" spans="1:12" ht="15" customHeight="1" x14ac:dyDescent="0.35">
      <c r="A24" s="28"/>
      <c r="B24" s="61"/>
      <c r="C24" s="32" t="s">
        <v>0</v>
      </c>
      <c r="D24" s="31">
        <v>63</v>
      </c>
      <c r="E24" s="24">
        <f>D24*0.9</f>
        <v>56.7</v>
      </c>
      <c r="F24" s="23">
        <v>12.54942</v>
      </c>
      <c r="G24" s="16">
        <v>11.29</v>
      </c>
      <c r="H24" s="15"/>
      <c r="I24" s="22"/>
      <c r="J24" s="21">
        <f>G24*100/E24</f>
        <v>19.911816578483243</v>
      </c>
      <c r="K24" s="12"/>
      <c r="L24" s="59"/>
    </row>
    <row r="25" spans="1:12" ht="15" customHeight="1" x14ac:dyDescent="0.35">
      <c r="A25" s="30">
        <v>9</v>
      </c>
      <c r="B25" s="27" t="s">
        <v>26</v>
      </c>
      <c r="C25" s="26" t="s">
        <v>1</v>
      </c>
      <c r="D25" s="25">
        <v>40</v>
      </c>
      <c r="E25" s="24">
        <f>D25*0.9</f>
        <v>36</v>
      </c>
      <c r="F25" s="23">
        <v>12.135949999999999</v>
      </c>
      <c r="G25" s="16">
        <v>10.92</v>
      </c>
      <c r="H25" s="15">
        <f>G25+G26</f>
        <v>24.759999999999998</v>
      </c>
      <c r="I25" s="29">
        <v>24.4</v>
      </c>
      <c r="J25" s="21">
        <f>G25*100/E25</f>
        <v>30.333333333333332</v>
      </c>
      <c r="K25" s="12">
        <f>(G25+G26)*100/E25</f>
        <v>68.777777777777771</v>
      </c>
      <c r="L25" s="60">
        <v>0</v>
      </c>
    </row>
    <row r="26" spans="1:12" ht="15" customHeight="1" x14ac:dyDescent="0.35">
      <c r="A26" s="28"/>
      <c r="B26" s="27"/>
      <c r="C26" s="26" t="s">
        <v>0</v>
      </c>
      <c r="D26" s="25">
        <v>40</v>
      </c>
      <c r="E26" s="24">
        <f>D26*0.9</f>
        <v>36</v>
      </c>
      <c r="F26" s="23">
        <v>15.38316</v>
      </c>
      <c r="G26" s="16">
        <v>13.84</v>
      </c>
      <c r="H26" s="15"/>
      <c r="I26" s="22"/>
      <c r="J26" s="21">
        <f>G26*100/E26</f>
        <v>38.444444444444443</v>
      </c>
      <c r="K26" s="12"/>
      <c r="L26" s="59"/>
    </row>
    <row r="27" spans="1:12" ht="15" customHeight="1" x14ac:dyDescent="0.35">
      <c r="A27" s="34">
        <v>10</v>
      </c>
      <c r="B27" s="36" t="s">
        <v>25</v>
      </c>
      <c r="C27" s="35" t="s">
        <v>1</v>
      </c>
      <c r="D27" s="24">
        <v>80</v>
      </c>
      <c r="E27" s="24">
        <f>D27*0.9</f>
        <v>72</v>
      </c>
      <c r="F27" s="23">
        <v>29.754270000000002</v>
      </c>
      <c r="G27" s="16">
        <v>26.78</v>
      </c>
      <c r="H27" s="15">
        <f>G27+G28</f>
        <v>51.45</v>
      </c>
      <c r="I27" s="29">
        <v>109.3</v>
      </c>
      <c r="J27" s="21">
        <f>G27*100/E27</f>
        <v>37.194444444444443</v>
      </c>
      <c r="K27" s="12">
        <f>(G27+G28)*100/E27</f>
        <v>71.458333333333329</v>
      </c>
      <c r="L27" s="60">
        <v>0</v>
      </c>
    </row>
    <row r="28" spans="1:12" ht="15" customHeight="1" x14ac:dyDescent="0.35">
      <c r="A28" s="34"/>
      <c r="B28" s="33"/>
      <c r="C28" s="32" t="s">
        <v>0</v>
      </c>
      <c r="D28" s="31">
        <v>80</v>
      </c>
      <c r="E28" s="24">
        <f>D28*0.9</f>
        <v>72</v>
      </c>
      <c r="F28" s="23">
        <v>27.41358</v>
      </c>
      <c r="G28" s="16">
        <v>24.67</v>
      </c>
      <c r="H28" s="15"/>
      <c r="I28" s="22"/>
      <c r="J28" s="21">
        <f>G28*100/E28</f>
        <v>34.263888888888886</v>
      </c>
      <c r="K28" s="12"/>
      <c r="L28" s="59"/>
    </row>
    <row r="29" spans="1:12" ht="15" customHeight="1" x14ac:dyDescent="0.35">
      <c r="A29" s="30">
        <v>11</v>
      </c>
      <c r="B29" s="27" t="s">
        <v>24</v>
      </c>
      <c r="C29" s="26" t="s">
        <v>1</v>
      </c>
      <c r="D29" s="25">
        <v>80</v>
      </c>
      <c r="E29" s="24">
        <f>D29*0.9</f>
        <v>72</v>
      </c>
      <c r="F29" s="23">
        <v>30.102</v>
      </c>
      <c r="G29" s="16">
        <v>27.09</v>
      </c>
      <c r="H29" s="15">
        <f>G29+G30</f>
        <v>48.94</v>
      </c>
      <c r="I29" s="29">
        <v>92.3</v>
      </c>
      <c r="J29" s="21">
        <f>G29*100/E29</f>
        <v>37.625</v>
      </c>
      <c r="K29" s="12">
        <f>(G29+G30)*100/E29</f>
        <v>67.972222222222229</v>
      </c>
      <c r="L29" s="60">
        <v>0</v>
      </c>
    </row>
    <row r="30" spans="1:12" ht="15" customHeight="1" x14ac:dyDescent="0.35">
      <c r="A30" s="28"/>
      <c r="B30" s="27"/>
      <c r="C30" s="26" t="s">
        <v>0</v>
      </c>
      <c r="D30" s="25">
        <v>80</v>
      </c>
      <c r="E30" s="24">
        <f>D30*0.9</f>
        <v>72</v>
      </c>
      <c r="F30" s="23">
        <v>24.282280000000004</v>
      </c>
      <c r="G30" s="16">
        <v>21.85</v>
      </c>
      <c r="H30" s="15"/>
      <c r="I30" s="22"/>
      <c r="J30" s="21">
        <f>G30*100/E30</f>
        <v>30.347222222222221</v>
      </c>
      <c r="K30" s="12"/>
      <c r="L30" s="59"/>
    </row>
    <row r="31" spans="1:12" ht="15" customHeight="1" x14ac:dyDescent="0.35">
      <c r="A31" s="46">
        <v>12</v>
      </c>
      <c r="B31" s="58" t="s">
        <v>23</v>
      </c>
      <c r="C31" s="57" t="s">
        <v>1</v>
      </c>
      <c r="D31" s="24">
        <v>10</v>
      </c>
      <c r="E31" s="24">
        <f>D31*0.9</f>
        <v>9</v>
      </c>
      <c r="F31" s="23">
        <v>3.5503060000000004</v>
      </c>
      <c r="G31" s="16">
        <v>3.2</v>
      </c>
      <c r="H31" s="15">
        <f>G31+G32</f>
        <v>6.1</v>
      </c>
      <c r="I31" s="29"/>
      <c r="J31" s="21">
        <f>G31*100/E31</f>
        <v>35.555555555555557</v>
      </c>
      <c r="K31" s="12">
        <f>(G31+G32)*100/E31</f>
        <v>67.777777777777771</v>
      </c>
      <c r="L31" s="11">
        <f>E31-F31-F32-I31</f>
        <v>2.2318939999999992</v>
      </c>
    </row>
    <row r="32" spans="1:12" ht="15" customHeight="1" x14ac:dyDescent="0.35">
      <c r="A32" s="56"/>
      <c r="B32" s="55"/>
      <c r="C32" s="54" t="s">
        <v>0</v>
      </c>
      <c r="D32" s="25">
        <v>10</v>
      </c>
      <c r="E32" s="24">
        <f>D32*0.9</f>
        <v>9</v>
      </c>
      <c r="F32" s="23">
        <v>3.2178</v>
      </c>
      <c r="G32" s="16">
        <v>2.9</v>
      </c>
      <c r="H32" s="15"/>
      <c r="I32" s="22"/>
      <c r="J32" s="21">
        <f>G32*100/E32</f>
        <v>32.222222222222221</v>
      </c>
      <c r="K32" s="12"/>
      <c r="L32" s="20"/>
    </row>
    <row r="33" spans="1:12" ht="15" customHeight="1" x14ac:dyDescent="0.35">
      <c r="A33" s="56"/>
      <c r="B33" s="55"/>
      <c r="C33" s="54" t="s">
        <v>22</v>
      </c>
      <c r="D33" s="25">
        <v>40</v>
      </c>
      <c r="E33" s="24">
        <f>D33*0.9</f>
        <v>36</v>
      </c>
      <c r="F33" s="23">
        <v>4.7831040000000007</v>
      </c>
      <c r="G33" s="37">
        <v>4.3</v>
      </c>
      <c r="H33" s="15">
        <f>G33+G34</f>
        <v>8.0399999999999991</v>
      </c>
      <c r="I33" s="29">
        <v>99.1</v>
      </c>
      <c r="J33" s="21">
        <f>G33*100/E33</f>
        <v>11.944444444444445</v>
      </c>
      <c r="K33" s="12">
        <f>(G33+G34)*100/E33</f>
        <v>22.333333333333329</v>
      </c>
      <c r="L33" s="11">
        <v>0</v>
      </c>
    </row>
    <row r="34" spans="1:12" ht="15" customHeight="1" x14ac:dyDescent="0.35">
      <c r="A34" s="43"/>
      <c r="B34" s="53"/>
      <c r="C34" s="52" t="s">
        <v>21</v>
      </c>
      <c r="D34" s="31">
        <v>40</v>
      </c>
      <c r="E34" s="24">
        <f>D34*0.9</f>
        <v>36</v>
      </c>
      <c r="F34" s="23">
        <v>4.1518269999999999</v>
      </c>
      <c r="G34" s="16">
        <v>3.74</v>
      </c>
      <c r="H34" s="15"/>
      <c r="I34" s="22"/>
      <c r="J34" s="21">
        <f>G34*100/E34</f>
        <v>10.388888888888889</v>
      </c>
      <c r="K34" s="12"/>
      <c r="L34" s="20"/>
    </row>
    <row r="35" spans="1:12" ht="15" customHeight="1" x14ac:dyDescent="0.35">
      <c r="A35" s="34">
        <v>13</v>
      </c>
      <c r="B35" s="36" t="s">
        <v>20</v>
      </c>
      <c r="C35" s="26" t="s">
        <v>1</v>
      </c>
      <c r="D35" s="25">
        <v>63</v>
      </c>
      <c r="E35" s="24">
        <f>D35*0.9</f>
        <v>56.7</v>
      </c>
      <c r="F35" s="23">
        <v>16.7118</v>
      </c>
      <c r="G35" s="16">
        <v>15.04</v>
      </c>
      <c r="H35" s="15">
        <f>G35+G36</f>
        <v>33.099999999999994</v>
      </c>
      <c r="I35" s="29">
        <v>70.2</v>
      </c>
      <c r="J35" s="21">
        <f>G35*100/E35</f>
        <v>26.525573192239857</v>
      </c>
      <c r="K35" s="12">
        <f>(G35+G36)*100/E35</f>
        <v>58.377425044091702</v>
      </c>
      <c r="L35" s="11">
        <v>0</v>
      </c>
    </row>
    <row r="36" spans="1:12" ht="15" customHeight="1" x14ac:dyDescent="0.35">
      <c r="A36" s="34"/>
      <c r="B36" s="33"/>
      <c r="C36" s="32" t="s">
        <v>0</v>
      </c>
      <c r="D36" s="31">
        <v>63</v>
      </c>
      <c r="E36" s="24">
        <f>D36*0.9</f>
        <v>56.7</v>
      </c>
      <c r="F36" s="23">
        <v>20.068000000000001</v>
      </c>
      <c r="G36" s="16">
        <v>18.059999999999999</v>
      </c>
      <c r="H36" s="15"/>
      <c r="I36" s="22"/>
      <c r="J36" s="21">
        <f>G36*100/E36</f>
        <v>31.851851851851848</v>
      </c>
      <c r="K36" s="12"/>
      <c r="L36" s="20"/>
    </row>
    <row r="37" spans="1:12" ht="15" customHeight="1" x14ac:dyDescent="0.35">
      <c r="A37" s="30">
        <v>14</v>
      </c>
      <c r="B37" s="36" t="s">
        <v>19</v>
      </c>
      <c r="C37" s="35" t="s">
        <v>1</v>
      </c>
      <c r="D37" s="24">
        <v>16</v>
      </c>
      <c r="E37" s="24">
        <f>D37*0.9</f>
        <v>14.4</v>
      </c>
      <c r="F37" s="23">
        <v>1.4168699999999999</v>
      </c>
      <c r="G37" s="16">
        <v>1.28</v>
      </c>
      <c r="H37" s="15">
        <f>G37+G38</f>
        <v>2.3600000000000003</v>
      </c>
      <c r="I37" s="29">
        <v>13.7</v>
      </c>
      <c r="J37" s="21">
        <f>G37*100/E37</f>
        <v>8.8888888888888893</v>
      </c>
      <c r="K37" s="12">
        <f>(G37+G38)*100/E37</f>
        <v>16.388888888888889</v>
      </c>
      <c r="L37" s="11">
        <v>0</v>
      </c>
    </row>
    <row r="38" spans="1:12" ht="15" customHeight="1" x14ac:dyDescent="0.35">
      <c r="A38" s="28"/>
      <c r="B38" s="27"/>
      <c r="C38" s="26" t="s">
        <v>0</v>
      </c>
      <c r="D38" s="25">
        <v>16</v>
      </c>
      <c r="E38" s="24">
        <f>D38*0.9</f>
        <v>14.4</v>
      </c>
      <c r="F38" s="23">
        <v>1.2040799999999998</v>
      </c>
      <c r="G38" s="16">
        <v>1.08</v>
      </c>
      <c r="H38" s="15"/>
      <c r="I38" s="22"/>
      <c r="J38" s="21">
        <f>G38*100/E38</f>
        <v>7.5</v>
      </c>
      <c r="K38" s="12"/>
      <c r="L38" s="20"/>
    </row>
    <row r="39" spans="1:12" ht="15" customHeight="1" x14ac:dyDescent="0.35">
      <c r="A39" s="46">
        <v>15</v>
      </c>
      <c r="B39" s="36" t="s">
        <v>18</v>
      </c>
      <c r="C39" s="35" t="s">
        <v>1</v>
      </c>
      <c r="D39" s="24">
        <v>63</v>
      </c>
      <c r="E39" s="24">
        <f>D39*0.9</f>
        <v>56.7</v>
      </c>
      <c r="F39" s="23">
        <v>9.0305999999999997</v>
      </c>
      <c r="G39" s="16">
        <v>8.1300000000000008</v>
      </c>
      <c r="H39" s="15">
        <f>G39+G40</f>
        <v>16.98</v>
      </c>
      <c r="I39" s="29">
        <v>324.3</v>
      </c>
      <c r="J39" s="21">
        <f>G39*100/E39</f>
        <v>14.33862433862434</v>
      </c>
      <c r="K39" s="12">
        <f>(G39+G40)*100/E39</f>
        <v>29.947089947089946</v>
      </c>
      <c r="L39" s="11">
        <v>0</v>
      </c>
    </row>
    <row r="40" spans="1:12" ht="15" customHeight="1" x14ac:dyDescent="0.35">
      <c r="A40" s="43"/>
      <c r="B40" s="27"/>
      <c r="C40" s="26" t="s">
        <v>0</v>
      </c>
      <c r="D40" s="25">
        <v>63</v>
      </c>
      <c r="E40" s="24">
        <f>D40*0.9</f>
        <v>56.7</v>
      </c>
      <c r="F40" s="23">
        <v>9.8333200000000005</v>
      </c>
      <c r="G40" s="16">
        <v>8.85</v>
      </c>
      <c r="H40" s="15"/>
      <c r="I40" s="22"/>
      <c r="J40" s="21">
        <f>G40*100/E40</f>
        <v>15.608465608465607</v>
      </c>
      <c r="K40" s="12"/>
      <c r="L40" s="20"/>
    </row>
    <row r="41" spans="1:12" ht="15" customHeight="1" x14ac:dyDescent="0.35">
      <c r="A41" s="51">
        <v>16</v>
      </c>
      <c r="B41" s="50" t="s">
        <v>17</v>
      </c>
      <c r="C41" s="45" t="s">
        <v>1</v>
      </c>
      <c r="D41" s="17">
        <v>25</v>
      </c>
      <c r="E41" s="24">
        <f>D41*0.9</f>
        <v>22.5</v>
      </c>
      <c r="F41" s="23">
        <v>6.6795299999999997</v>
      </c>
      <c r="G41" s="16">
        <v>6.01</v>
      </c>
      <c r="H41" s="16">
        <v>6.01</v>
      </c>
      <c r="I41" s="49">
        <v>17.899999999999999</v>
      </c>
      <c r="J41" s="21">
        <f>G41*100/E41</f>
        <v>26.711111111111112</v>
      </c>
      <c r="K41" s="48">
        <f>G41*100/E41</f>
        <v>26.711111111111112</v>
      </c>
      <c r="L41" s="47">
        <v>0</v>
      </c>
    </row>
    <row r="42" spans="1:12" ht="15" customHeight="1" x14ac:dyDescent="0.35">
      <c r="A42" s="46">
        <v>17</v>
      </c>
      <c r="B42" s="40" t="s">
        <v>16</v>
      </c>
      <c r="C42" s="45" t="s">
        <v>1</v>
      </c>
      <c r="D42" s="17">
        <v>16</v>
      </c>
      <c r="E42" s="24">
        <f>D42*0.9</f>
        <v>14.4</v>
      </c>
      <c r="F42" s="23">
        <v>2.3138404000000001</v>
      </c>
      <c r="G42" s="16">
        <v>2.08</v>
      </c>
      <c r="H42" s="15">
        <f>G42+G43</f>
        <v>2.98</v>
      </c>
      <c r="I42" s="29">
        <v>12.1</v>
      </c>
      <c r="J42" s="21">
        <f>G42*100/E42</f>
        <v>14.444444444444445</v>
      </c>
      <c r="K42" s="12">
        <f>(G42+G43)*100/E42</f>
        <v>20.694444444444443</v>
      </c>
      <c r="L42" s="44">
        <v>0</v>
      </c>
    </row>
    <row r="43" spans="1:12" ht="15" customHeight="1" x14ac:dyDescent="0.35">
      <c r="A43" s="43"/>
      <c r="B43" s="39"/>
      <c r="C43" s="17" t="s">
        <v>0</v>
      </c>
      <c r="D43" s="17">
        <v>16</v>
      </c>
      <c r="E43" s="17">
        <f>D43*0.9</f>
        <v>14.4</v>
      </c>
      <c r="F43" s="16">
        <v>1.0034000000000001</v>
      </c>
      <c r="G43" s="16">
        <v>0.9</v>
      </c>
      <c r="H43" s="15"/>
      <c r="I43" s="22"/>
      <c r="J43" s="21">
        <f>G43*100/E43</f>
        <v>6.25</v>
      </c>
      <c r="K43" s="12"/>
      <c r="L43" s="42"/>
    </row>
    <row r="44" spans="1:12" ht="15" customHeight="1" x14ac:dyDescent="0.35">
      <c r="A44" s="34">
        <v>18</v>
      </c>
      <c r="B44" s="27" t="s">
        <v>15</v>
      </c>
      <c r="C44" s="26" t="s">
        <v>1</v>
      </c>
      <c r="D44" s="25">
        <v>40</v>
      </c>
      <c r="E44" s="25">
        <f>D44*0.9</f>
        <v>36</v>
      </c>
      <c r="F44" s="41">
        <v>9.2312799999999999</v>
      </c>
      <c r="G44" s="16">
        <v>8.31</v>
      </c>
      <c r="H44" s="15">
        <f>G44+G45</f>
        <v>19.87</v>
      </c>
      <c r="I44" s="29">
        <v>46.9</v>
      </c>
      <c r="J44" s="21">
        <f>G44*100/E44</f>
        <v>23.083333333333332</v>
      </c>
      <c r="K44" s="12">
        <f>(G44+G45)*100/E44</f>
        <v>55.194444444444443</v>
      </c>
      <c r="L44" s="11">
        <v>0</v>
      </c>
    </row>
    <row r="45" spans="1:12" ht="15" customHeight="1" x14ac:dyDescent="0.35">
      <c r="A45" s="34"/>
      <c r="B45" s="27"/>
      <c r="C45" s="26" t="s">
        <v>0</v>
      </c>
      <c r="D45" s="25">
        <v>25</v>
      </c>
      <c r="E45" s="24">
        <f>D45*0.9</f>
        <v>22.5</v>
      </c>
      <c r="F45" s="23">
        <v>12.84352</v>
      </c>
      <c r="G45" s="16">
        <v>11.56</v>
      </c>
      <c r="H45" s="15"/>
      <c r="I45" s="22"/>
      <c r="J45" s="21">
        <f>G45*100/E45</f>
        <v>51.37777777777778</v>
      </c>
      <c r="K45" s="12"/>
      <c r="L45" s="20"/>
    </row>
    <row r="46" spans="1:12" ht="15" customHeight="1" x14ac:dyDescent="0.35">
      <c r="A46" s="30">
        <v>19</v>
      </c>
      <c r="B46" s="40" t="s">
        <v>14</v>
      </c>
      <c r="C46" s="35" t="s">
        <v>1</v>
      </c>
      <c r="D46" s="24">
        <v>40</v>
      </c>
      <c r="E46" s="24">
        <f>D46*0.9</f>
        <v>36</v>
      </c>
      <c r="F46" s="23">
        <v>5.6674799999999994</v>
      </c>
      <c r="G46" s="16">
        <v>5.0999999999999996</v>
      </c>
      <c r="H46" s="15">
        <f>G46+G47</f>
        <v>9.07</v>
      </c>
      <c r="I46" s="29">
        <v>42.1</v>
      </c>
      <c r="J46" s="21">
        <f>G46*100/E46</f>
        <v>14.166666666666664</v>
      </c>
      <c r="K46" s="12">
        <f>(G46+G47)*100/E46</f>
        <v>25.194444444444443</v>
      </c>
      <c r="L46" s="11">
        <v>0</v>
      </c>
    </row>
    <row r="47" spans="1:12" ht="15" customHeight="1" x14ac:dyDescent="0.35">
      <c r="A47" s="28"/>
      <c r="B47" s="39"/>
      <c r="C47" s="32" t="s">
        <v>0</v>
      </c>
      <c r="D47" s="31">
        <v>40</v>
      </c>
      <c r="E47" s="24">
        <f>D47*0.9</f>
        <v>36</v>
      </c>
      <c r="F47" s="23">
        <v>4.4149599999999998</v>
      </c>
      <c r="G47" s="16">
        <v>3.97</v>
      </c>
      <c r="H47" s="15"/>
      <c r="I47" s="22"/>
      <c r="J47" s="21">
        <f>G47*100/E47</f>
        <v>11.027777777777779</v>
      </c>
      <c r="K47" s="12"/>
      <c r="L47" s="20"/>
    </row>
    <row r="48" spans="1:12" ht="15" customHeight="1" x14ac:dyDescent="0.35">
      <c r="A48" s="34">
        <v>20</v>
      </c>
      <c r="B48" s="38" t="s">
        <v>13</v>
      </c>
      <c r="C48" s="26" t="s">
        <v>1</v>
      </c>
      <c r="D48" s="25">
        <v>63</v>
      </c>
      <c r="E48" s="24">
        <f>D48*0.9</f>
        <v>56.7</v>
      </c>
      <c r="F48" s="23">
        <v>17.659839999999999</v>
      </c>
      <c r="G48" s="16">
        <v>15.89</v>
      </c>
      <c r="H48" s="15">
        <f>G48+G49</f>
        <v>31.78</v>
      </c>
      <c r="I48" s="29">
        <v>71.7</v>
      </c>
      <c r="J48" s="21">
        <f>G48*100/E48</f>
        <v>28.02469135802469</v>
      </c>
      <c r="K48" s="12">
        <f>(G48+G49)*100/E48</f>
        <v>56.049382716049379</v>
      </c>
      <c r="L48" s="11">
        <v>0</v>
      </c>
    </row>
    <row r="49" spans="1:12" ht="15" customHeight="1" x14ac:dyDescent="0.35">
      <c r="A49" s="34"/>
      <c r="B49" s="38"/>
      <c r="C49" s="26" t="s">
        <v>0</v>
      </c>
      <c r="D49" s="25">
        <v>63</v>
      </c>
      <c r="E49" s="24">
        <f>D49*0.9</f>
        <v>56.7</v>
      </c>
      <c r="F49" s="23">
        <v>17.659839999999999</v>
      </c>
      <c r="G49" s="16">
        <v>15.89</v>
      </c>
      <c r="H49" s="15"/>
      <c r="I49" s="22"/>
      <c r="J49" s="21">
        <f>G49*100/E49</f>
        <v>28.02469135802469</v>
      </c>
      <c r="K49" s="12"/>
      <c r="L49" s="20"/>
    </row>
    <row r="50" spans="1:12" ht="15" customHeight="1" x14ac:dyDescent="0.35">
      <c r="A50" s="30">
        <v>21</v>
      </c>
      <c r="B50" s="36" t="s">
        <v>12</v>
      </c>
      <c r="C50" s="35" t="s">
        <v>1</v>
      </c>
      <c r="D50" s="24">
        <v>80</v>
      </c>
      <c r="E50" s="24">
        <f>D50*0.9</f>
        <v>72</v>
      </c>
      <c r="F50" s="23">
        <v>30.854818150000003</v>
      </c>
      <c r="G50" s="16">
        <v>27.77</v>
      </c>
      <c r="H50" s="15">
        <f>G50+G51</f>
        <v>51.69</v>
      </c>
      <c r="I50" s="29">
        <v>45.3</v>
      </c>
      <c r="J50" s="21">
        <f>G50*100/E50</f>
        <v>38.569444444444443</v>
      </c>
      <c r="K50" s="12">
        <f>(G50+G51)*100/E50</f>
        <v>71.791666666666671</v>
      </c>
      <c r="L50" s="11">
        <v>0</v>
      </c>
    </row>
    <row r="51" spans="1:12" ht="15" customHeight="1" x14ac:dyDescent="0.35">
      <c r="A51" s="28"/>
      <c r="B51" s="33"/>
      <c r="C51" s="32" t="s">
        <v>0</v>
      </c>
      <c r="D51" s="31">
        <v>80</v>
      </c>
      <c r="E51" s="24">
        <f>D51*0.9</f>
        <v>72</v>
      </c>
      <c r="F51" s="23">
        <v>26.581742542999997</v>
      </c>
      <c r="G51" s="16">
        <v>23.92</v>
      </c>
      <c r="H51" s="15"/>
      <c r="I51" s="22"/>
      <c r="J51" s="21">
        <f>G51*100/E51</f>
        <v>33.222222222222221</v>
      </c>
      <c r="K51" s="12"/>
      <c r="L51" s="20"/>
    </row>
    <row r="52" spans="1:12" ht="15" customHeight="1" x14ac:dyDescent="0.35">
      <c r="A52" s="30">
        <v>22</v>
      </c>
      <c r="B52" s="36" t="s">
        <v>11</v>
      </c>
      <c r="C52" s="35" t="s">
        <v>1</v>
      </c>
      <c r="D52" s="24">
        <v>80</v>
      </c>
      <c r="E52" s="24">
        <f>D52*0.9</f>
        <v>72</v>
      </c>
      <c r="F52" s="23">
        <v>29.098600000000001</v>
      </c>
      <c r="G52" s="16">
        <v>26.19</v>
      </c>
      <c r="H52" s="15">
        <f>G52+G53</f>
        <v>55.99</v>
      </c>
      <c r="I52" s="29">
        <v>58.1</v>
      </c>
      <c r="J52" s="21">
        <f>G52*100/E52</f>
        <v>36.375</v>
      </c>
      <c r="K52" s="12">
        <f>(G52+G53)*100/E52</f>
        <v>77.763888888888886</v>
      </c>
      <c r="L52" s="11">
        <v>0</v>
      </c>
    </row>
    <row r="53" spans="1:12" ht="15" customHeight="1" x14ac:dyDescent="0.35">
      <c r="A53" s="28"/>
      <c r="B53" s="33"/>
      <c r="C53" s="32" t="s">
        <v>0</v>
      </c>
      <c r="D53" s="31">
        <v>80</v>
      </c>
      <c r="E53" s="24">
        <f>D53*0.9</f>
        <v>72</v>
      </c>
      <c r="F53" s="23">
        <v>33.112200000000001</v>
      </c>
      <c r="G53" s="16">
        <v>29.8</v>
      </c>
      <c r="H53" s="15"/>
      <c r="I53" s="22"/>
      <c r="J53" s="21">
        <f>G53*100/E53</f>
        <v>41.388888888888886</v>
      </c>
      <c r="K53" s="12"/>
      <c r="L53" s="20"/>
    </row>
    <row r="54" spans="1:12" ht="15" customHeight="1" x14ac:dyDescent="0.35">
      <c r="A54" s="34">
        <v>23</v>
      </c>
      <c r="B54" s="27" t="s">
        <v>10</v>
      </c>
      <c r="C54" s="26" t="s">
        <v>1</v>
      </c>
      <c r="D54" s="25">
        <v>63</v>
      </c>
      <c r="E54" s="24">
        <f>D54*0.9</f>
        <v>56.7</v>
      </c>
      <c r="F54" s="23">
        <v>21.420168</v>
      </c>
      <c r="G54" s="37">
        <v>22.903760640000002</v>
      </c>
      <c r="H54" s="15">
        <f>G54+G55</f>
        <v>39.217653720000001</v>
      </c>
      <c r="I54" s="29">
        <v>264.8</v>
      </c>
      <c r="J54" s="21">
        <f>G54*100/E54</f>
        <v>40.394639576719577</v>
      </c>
      <c r="K54" s="12">
        <f>(G54+G55)*100/E54</f>
        <v>69.166937777777775</v>
      </c>
      <c r="L54" s="11">
        <v>0</v>
      </c>
    </row>
    <row r="55" spans="1:12" ht="15" customHeight="1" x14ac:dyDescent="0.35">
      <c r="A55" s="34"/>
      <c r="B55" s="27"/>
      <c r="C55" s="26" t="s">
        <v>0</v>
      </c>
      <c r="D55" s="25">
        <v>63</v>
      </c>
      <c r="E55" s="24">
        <f>D55*0.9</f>
        <v>56.7</v>
      </c>
      <c r="F55" s="23">
        <v>15.508758000000002</v>
      </c>
      <c r="G55" s="16">
        <v>16.31389308</v>
      </c>
      <c r="H55" s="15"/>
      <c r="I55" s="22"/>
      <c r="J55" s="21">
        <f>G55*100/E55</f>
        <v>28.772298201058199</v>
      </c>
      <c r="K55" s="12"/>
      <c r="L55" s="20"/>
    </row>
    <row r="56" spans="1:12" ht="15" customHeight="1" x14ac:dyDescent="0.35">
      <c r="A56" s="30">
        <v>24</v>
      </c>
      <c r="B56" s="36" t="s">
        <v>9</v>
      </c>
      <c r="C56" s="35" t="s">
        <v>1</v>
      </c>
      <c r="D56" s="24">
        <v>63</v>
      </c>
      <c r="E56" s="24">
        <f>D56*0.9</f>
        <v>56.7</v>
      </c>
      <c r="F56" s="23">
        <v>21.498510531000001</v>
      </c>
      <c r="G56" s="16">
        <v>19.350000000000001</v>
      </c>
      <c r="H56" s="15">
        <f>G56+G57</f>
        <v>37.11</v>
      </c>
      <c r="I56" s="29">
        <v>43.1</v>
      </c>
      <c r="J56" s="21">
        <f>G56*100/E56</f>
        <v>34.126984126984127</v>
      </c>
      <c r="K56" s="12">
        <f>(G56+G57)*100/E56</f>
        <v>65.449735449735442</v>
      </c>
      <c r="L56" s="11">
        <v>0</v>
      </c>
    </row>
    <row r="57" spans="1:12" ht="15" customHeight="1" x14ac:dyDescent="0.35">
      <c r="A57" s="28"/>
      <c r="B57" s="33"/>
      <c r="C57" s="32" t="s">
        <v>0</v>
      </c>
      <c r="D57" s="31">
        <v>63</v>
      </c>
      <c r="E57" s="24">
        <f>D57*0.9</f>
        <v>56.7</v>
      </c>
      <c r="F57" s="23">
        <v>19.731981754</v>
      </c>
      <c r="G57" s="16">
        <v>17.760000000000002</v>
      </c>
      <c r="H57" s="15"/>
      <c r="I57" s="22"/>
      <c r="J57" s="21">
        <f>G57*100/E57</f>
        <v>31.322751322751326</v>
      </c>
      <c r="K57" s="12"/>
      <c r="L57" s="20"/>
    </row>
    <row r="58" spans="1:12" ht="15" customHeight="1" x14ac:dyDescent="0.35">
      <c r="A58" s="34">
        <v>25</v>
      </c>
      <c r="B58" s="27" t="s">
        <v>8</v>
      </c>
      <c r="C58" s="26" t="s">
        <v>1</v>
      </c>
      <c r="D58" s="25">
        <v>40</v>
      </c>
      <c r="E58" s="24">
        <f>D58*0.9</f>
        <v>36</v>
      </c>
      <c r="F58" s="23">
        <v>7.5531799999999993</v>
      </c>
      <c r="G58" s="16">
        <v>6.8</v>
      </c>
      <c r="H58" s="15">
        <f>G58+G59</f>
        <v>20.95</v>
      </c>
      <c r="I58" s="29">
        <v>25</v>
      </c>
      <c r="J58" s="21">
        <f>G58*100/E58</f>
        <v>18.888888888888889</v>
      </c>
      <c r="K58" s="12">
        <f>(G58+G59)*100/E58</f>
        <v>58.194444444444443</v>
      </c>
      <c r="L58" s="11">
        <v>0</v>
      </c>
    </row>
    <row r="59" spans="1:12" ht="15" customHeight="1" x14ac:dyDescent="0.35">
      <c r="A59" s="34"/>
      <c r="B59" s="27"/>
      <c r="C59" s="26" t="s">
        <v>0</v>
      </c>
      <c r="D59" s="25">
        <v>63</v>
      </c>
      <c r="E59" s="24">
        <f>D59*0.9</f>
        <v>56.7</v>
      </c>
      <c r="F59" s="23">
        <v>15.718779999999999</v>
      </c>
      <c r="G59" s="16">
        <v>14.15</v>
      </c>
      <c r="H59" s="15"/>
      <c r="I59" s="22"/>
      <c r="J59" s="21">
        <f>G59*100/E59</f>
        <v>24.95590828924162</v>
      </c>
      <c r="K59" s="12"/>
      <c r="L59" s="20"/>
    </row>
    <row r="60" spans="1:12" ht="15" customHeight="1" x14ac:dyDescent="0.35">
      <c r="A60" s="30">
        <v>26</v>
      </c>
      <c r="B60" s="36" t="s">
        <v>7</v>
      </c>
      <c r="C60" s="35" t="s">
        <v>1</v>
      </c>
      <c r="D60" s="24">
        <v>40</v>
      </c>
      <c r="E60" s="24">
        <f>D60*0.9</f>
        <v>36</v>
      </c>
      <c r="F60" s="23">
        <v>11.0374</v>
      </c>
      <c r="G60" s="16">
        <v>9.93</v>
      </c>
      <c r="H60" s="15">
        <f>G60+G61</f>
        <v>20.41</v>
      </c>
      <c r="I60" s="29">
        <v>17.7</v>
      </c>
      <c r="J60" s="21">
        <f>G60*100/E60</f>
        <v>27.583333333333332</v>
      </c>
      <c r="K60" s="12">
        <f>(G60+G61)*100/E60</f>
        <v>56.694444444444443</v>
      </c>
      <c r="L60" s="11">
        <v>0</v>
      </c>
    </row>
    <row r="61" spans="1:12" ht="15" customHeight="1" x14ac:dyDescent="0.35">
      <c r="A61" s="28"/>
      <c r="B61" s="33"/>
      <c r="C61" s="32" t="s">
        <v>0</v>
      </c>
      <c r="D61" s="31">
        <v>40</v>
      </c>
      <c r="E61" s="24">
        <f>D61*0.9</f>
        <v>36</v>
      </c>
      <c r="F61" s="23">
        <v>11.63944</v>
      </c>
      <c r="G61" s="16">
        <v>10.48</v>
      </c>
      <c r="H61" s="15"/>
      <c r="I61" s="22"/>
      <c r="J61" s="21">
        <f>G61*100/E61</f>
        <v>29.111111111111111</v>
      </c>
      <c r="K61" s="12"/>
      <c r="L61" s="20"/>
    </row>
    <row r="62" spans="1:12" ht="15" customHeight="1" x14ac:dyDescent="0.35">
      <c r="A62" s="34">
        <v>27</v>
      </c>
      <c r="B62" s="36" t="s">
        <v>6</v>
      </c>
      <c r="C62" s="35" t="s">
        <v>1</v>
      </c>
      <c r="D62" s="24">
        <v>80</v>
      </c>
      <c r="E62" s="24">
        <f>D62*0.9</f>
        <v>72</v>
      </c>
      <c r="F62" s="23">
        <v>19.666640000000001</v>
      </c>
      <c r="G62" s="16">
        <v>17.7</v>
      </c>
      <c r="H62" s="15">
        <f>G62+G63</f>
        <v>32.69</v>
      </c>
      <c r="I62" s="29">
        <v>320.10000000000002</v>
      </c>
      <c r="J62" s="21">
        <f>G62*100/E62</f>
        <v>24.583333333333332</v>
      </c>
      <c r="K62" s="12">
        <f>(G62+G63)*100/E62</f>
        <v>45.402777777777779</v>
      </c>
      <c r="L62" s="11">
        <v>0</v>
      </c>
    </row>
    <row r="63" spans="1:12" ht="15" customHeight="1" x14ac:dyDescent="0.35">
      <c r="A63" s="34"/>
      <c r="B63" s="33"/>
      <c r="C63" s="32" t="s">
        <v>0</v>
      </c>
      <c r="D63" s="31">
        <v>80</v>
      </c>
      <c r="E63" s="24">
        <f>D63*0.9</f>
        <v>72</v>
      </c>
      <c r="F63" s="23">
        <v>16.656440000000003</v>
      </c>
      <c r="G63" s="16">
        <v>14.99</v>
      </c>
      <c r="H63" s="15"/>
      <c r="I63" s="22"/>
      <c r="J63" s="21">
        <f>G63*100/E63</f>
        <v>20.819444444444443</v>
      </c>
      <c r="K63" s="12"/>
      <c r="L63" s="20"/>
    </row>
    <row r="64" spans="1:12" ht="15" customHeight="1" x14ac:dyDescent="0.35">
      <c r="A64" s="30">
        <v>28</v>
      </c>
      <c r="B64" s="27" t="s">
        <v>5</v>
      </c>
      <c r="C64" s="26" t="s">
        <v>1</v>
      </c>
      <c r="D64" s="25">
        <v>40</v>
      </c>
      <c r="E64" s="24">
        <f>D64*0.9</f>
        <v>36</v>
      </c>
      <c r="F64" s="23">
        <v>18.372599999999998</v>
      </c>
      <c r="G64" s="16">
        <v>16.54</v>
      </c>
      <c r="H64" s="15">
        <f>G64+G65</f>
        <v>31.42</v>
      </c>
      <c r="I64" s="29">
        <v>18.600000000000001</v>
      </c>
      <c r="J64" s="21">
        <f>G64*100/E64</f>
        <v>45.944444444444443</v>
      </c>
      <c r="K64" s="12">
        <f>(G64+G65)*100/E64</f>
        <v>87.277777777777771</v>
      </c>
      <c r="L64" s="11">
        <v>0</v>
      </c>
    </row>
    <row r="65" spans="1:12" ht="15" customHeight="1" x14ac:dyDescent="0.35">
      <c r="A65" s="28"/>
      <c r="B65" s="27"/>
      <c r="C65" s="26" t="s">
        <v>0</v>
      </c>
      <c r="D65" s="25">
        <v>40</v>
      </c>
      <c r="E65" s="24">
        <f>D65*0.9</f>
        <v>36</v>
      </c>
      <c r="F65" s="23">
        <v>16.535340000000001</v>
      </c>
      <c r="G65" s="16">
        <v>14.88</v>
      </c>
      <c r="H65" s="15"/>
      <c r="I65" s="22"/>
      <c r="J65" s="21">
        <f>G65*100/E65</f>
        <v>41.333333333333336</v>
      </c>
      <c r="K65" s="12"/>
      <c r="L65" s="20"/>
    </row>
    <row r="66" spans="1:12" ht="15" customHeight="1" x14ac:dyDescent="0.35">
      <c r="A66" s="34">
        <v>29</v>
      </c>
      <c r="B66" s="36" t="s">
        <v>4</v>
      </c>
      <c r="C66" s="35" t="s">
        <v>1</v>
      </c>
      <c r="D66" s="24">
        <v>63</v>
      </c>
      <c r="E66" s="24">
        <f>D66*0.9</f>
        <v>56.7</v>
      </c>
      <c r="F66" s="23">
        <v>23.479560000000003</v>
      </c>
      <c r="G66" s="16">
        <v>21.13</v>
      </c>
      <c r="H66" s="15">
        <f>G66+G67</f>
        <v>36.07</v>
      </c>
      <c r="I66" s="29">
        <v>28.6</v>
      </c>
      <c r="J66" s="21">
        <f>G66*100/E66</f>
        <v>37.266313932980594</v>
      </c>
      <c r="K66" s="12">
        <f>(G66+G67)*100/E66</f>
        <v>63.615520282186942</v>
      </c>
      <c r="L66" s="11">
        <v>0</v>
      </c>
    </row>
    <row r="67" spans="1:12" ht="15" customHeight="1" x14ac:dyDescent="0.35">
      <c r="A67" s="34"/>
      <c r="B67" s="33"/>
      <c r="C67" s="32" t="s">
        <v>0</v>
      </c>
      <c r="D67" s="31">
        <v>63</v>
      </c>
      <c r="E67" s="24">
        <f>D67*0.9</f>
        <v>56.7</v>
      </c>
      <c r="F67" s="23">
        <v>16.597619999999999</v>
      </c>
      <c r="G67" s="16">
        <v>14.94</v>
      </c>
      <c r="H67" s="15"/>
      <c r="I67" s="22"/>
      <c r="J67" s="21">
        <f>G67*100/E67</f>
        <v>26.349206349206348</v>
      </c>
      <c r="K67" s="12"/>
      <c r="L67" s="20"/>
    </row>
    <row r="68" spans="1:12" ht="15" customHeight="1" x14ac:dyDescent="0.35">
      <c r="A68" s="30">
        <v>30</v>
      </c>
      <c r="B68" s="27" t="s">
        <v>3</v>
      </c>
      <c r="C68" s="26" t="s">
        <v>1</v>
      </c>
      <c r="D68" s="25">
        <v>40</v>
      </c>
      <c r="E68" s="24">
        <f>D68*0.9</f>
        <v>36</v>
      </c>
      <c r="F68" s="23">
        <v>15.653040000000001</v>
      </c>
      <c r="G68" s="16">
        <v>14.09</v>
      </c>
      <c r="H68" s="15">
        <f>G68+G69</f>
        <v>28.9</v>
      </c>
      <c r="I68" s="29">
        <v>36.299999999999997</v>
      </c>
      <c r="J68" s="21">
        <f>G68*100/E68</f>
        <v>39.138888888888886</v>
      </c>
      <c r="K68" s="12">
        <f>(G68+G69)*100/E68</f>
        <v>80.277777777777771</v>
      </c>
      <c r="L68" s="11">
        <v>0</v>
      </c>
    </row>
    <row r="69" spans="1:12" ht="15" customHeight="1" x14ac:dyDescent="0.35">
      <c r="A69" s="28"/>
      <c r="B69" s="27"/>
      <c r="C69" s="26" t="s">
        <v>0</v>
      </c>
      <c r="D69" s="25">
        <v>40</v>
      </c>
      <c r="E69" s="24">
        <f>D69*0.9</f>
        <v>36</v>
      </c>
      <c r="F69" s="23">
        <v>16.455760000000001</v>
      </c>
      <c r="G69" s="16">
        <v>14.81</v>
      </c>
      <c r="H69" s="15"/>
      <c r="I69" s="22"/>
      <c r="J69" s="21">
        <f>G69*100/E69</f>
        <v>41.138888888888886</v>
      </c>
      <c r="K69" s="12"/>
      <c r="L69" s="20"/>
    </row>
    <row r="70" spans="1:12" ht="15.75" customHeight="1" x14ac:dyDescent="0.35">
      <c r="A70" s="19">
        <v>31</v>
      </c>
      <c r="B70" s="18" t="s">
        <v>2</v>
      </c>
      <c r="C70" s="17" t="s">
        <v>1</v>
      </c>
      <c r="D70" s="17">
        <v>25</v>
      </c>
      <c r="E70" s="17">
        <f>D70*0.9</f>
        <v>22.5</v>
      </c>
      <c r="F70" s="16">
        <v>3.8129200000000001</v>
      </c>
      <c r="G70" s="16">
        <v>3.43</v>
      </c>
      <c r="H70" s="15">
        <f>G70+G71</f>
        <v>6.5</v>
      </c>
      <c r="I70" s="14">
        <v>9.8000000000000007</v>
      </c>
      <c r="J70" s="13">
        <f>G70*100/E70</f>
        <v>15.244444444444444</v>
      </c>
      <c r="K70" s="12">
        <f>(G70+G71)*100/E70</f>
        <v>28.888888888888889</v>
      </c>
      <c r="L70" s="11">
        <f>E70-F70-F71-I70</f>
        <v>5.4755200000000013</v>
      </c>
    </row>
    <row r="71" spans="1:12" ht="15.75" customHeight="1" thickBot="1" x14ac:dyDescent="0.4">
      <c r="A71" s="10"/>
      <c r="B71" s="9"/>
      <c r="C71" s="8" t="s">
        <v>0</v>
      </c>
      <c r="D71" s="8">
        <v>25</v>
      </c>
      <c r="E71" s="8">
        <f>D71*0.9</f>
        <v>22.5</v>
      </c>
      <c r="F71" s="7">
        <v>3.4115600000000001</v>
      </c>
      <c r="G71" s="7">
        <v>3.07</v>
      </c>
      <c r="H71" s="6"/>
      <c r="I71" s="5"/>
      <c r="J71" s="4">
        <f>G71*100/E71</f>
        <v>13.644444444444444</v>
      </c>
      <c r="K71" s="3"/>
      <c r="L71" s="2"/>
    </row>
  </sheetData>
  <mergeCells count="199">
    <mergeCell ref="H37:H38"/>
    <mergeCell ref="H39:H40"/>
    <mergeCell ref="A39:A40"/>
    <mergeCell ref="B39:B40"/>
    <mergeCell ref="I39:I40"/>
    <mergeCell ref="K39:K40"/>
    <mergeCell ref="L39:L40"/>
    <mergeCell ref="A37:A38"/>
    <mergeCell ref="B37:B38"/>
    <mergeCell ref="I37:I38"/>
    <mergeCell ref="K37:K38"/>
    <mergeCell ref="L37:L38"/>
    <mergeCell ref="I33:I34"/>
    <mergeCell ref="K33:K34"/>
    <mergeCell ref="L33:L34"/>
    <mergeCell ref="H31:H32"/>
    <mergeCell ref="H33:H34"/>
    <mergeCell ref="I35:I36"/>
    <mergeCell ref="K35:K36"/>
    <mergeCell ref="L35:L36"/>
    <mergeCell ref="H35:H36"/>
    <mergeCell ref="A25:A26"/>
    <mergeCell ref="B25:B26"/>
    <mergeCell ref="A27:A28"/>
    <mergeCell ref="B27:B28"/>
    <mergeCell ref="L29:L30"/>
    <mergeCell ref="I31:I32"/>
    <mergeCell ref="K31:K32"/>
    <mergeCell ref="L31:L32"/>
    <mergeCell ref="A31:A34"/>
    <mergeCell ref="B31:B34"/>
    <mergeCell ref="A21:A22"/>
    <mergeCell ref="B21:B22"/>
    <mergeCell ref="I21:I22"/>
    <mergeCell ref="K21:K22"/>
    <mergeCell ref="L21:L22"/>
    <mergeCell ref="A23:A24"/>
    <mergeCell ref="B23:B24"/>
    <mergeCell ref="I23:I24"/>
    <mergeCell ref="K23:K24"/>
    <mergeCell ref="L23:L24"/>
    <mergeCell ref="I13:I14"/>
    <mergeCell ref="L19:L20"/>
    <mergeCell ref="I25:I26"/>
    <mergeCell ref="K25:K26"/>
    <mergeCell ref="L25:L26"/>
    <mergeCell ref="I27:I28"/>
    <mergeCell ref="K27:K28"/>
    <mergeCell ref="L27:L28"/>
    <mergeCell ref="I11:I12"/>
    <mergeCell ref="K11:K12"/>
    <mergeCell ref="L11:L12"/>
    <mergeCell ref="A7:A8"/>
    <mergeCell ref="A9:A10"/>
    <mergeCell ref="B9:B10"/>
    <mergeCell ref="A11:A12"/>
    <mergeCell ref="B11:B12"/>
    <mergeCell ref="I15:I16"/>
    <mergeCell ref="K15:K16"/>
    <mergeCell ref="L15:L16"/>
    <mergeCell ref="A15:A18"/>
    <mergeCell ref="B15:B18"/>
    <mergeCell ref="I17:I18"/>
    <mergeCell ref="K17:K18"/>
    <mergeCell ref="L17:L18"/>
    <mergeCell ref="L3:L5"/>
    <mergeCell ref="F3:G5"/>
    <mergeCell ref="H3:H5"/>
    <mergeCell ref="I7:I8"/>
    <mergeCell ref="K7:K8"/>
    <mergeCell ref="L13:L14"/>
    <mergeCell ref="L7:L8"/>
    <mergeCell ref="I9:I10"/>
    <mergeCell ref="K9:K10"/>
    <mergeCell ref="L9:L10"/>
    <mergeCell ref="I48:I49"/>
    <mergeCell ref="K48:K49"/>
    <mergeCell ref="A1:L2"/>
    <mergeCell ref="A3:A6"/>
    <mergeCell ref="B3:B6"/>
    <mergeCell ref="C3:C6"/>
    <mergeCell ref="D3:E5"/>
    <mergeCell ref="I3:I5"/>
    <mergeCell ref="J3:J5"/>
    <mergeCell ref="K3:K5"/>
    <mergeCell ref="A54:A55"/>
    <mergeCell ref="B54:B55"/>
    <mergeCell ref="I54:I55"/>
    <mergeCell ref="K54:K55"/>
    <mergeCell ref="L54:L55"/>
    <mergeCell ref="A56:A57"/>
    <mergeCell ref="B56:B57"/>
    <mergeCell ref="I56:I57"/>
    <mergeCell ref="K56:K57"/>
    <mergeCell ref="L56:L57"/>
    <mergeCell ref="I46:I47"/>
    <mergeCell ref="A52:A53"/>
    <mergeCell ref="K46:K47"/>
    <mergeCell ref="L46:L47"/>
    <mergeCell ref="A48:A49"/>
    <mergeCell ref="B48:B49"/>
    <mergeCell ref="B52:B53"/>
    <mergeCell ref="I52:I53"/>
    <mergeCell ref="K52:K53"/>
    <mergeCell ref="L52:L53"/>
    <mergeCell ref="I42:I43"/>
    <mergeCell ref="K42:K43"/>
    <mergeCell ref="L42:L43"/>
    <mergeCell ref="A44:A45"/>
    <mergeCell ref="B44:B45"/>
    <mergeCell ref="I44:I45"/>
    <mergeCell ref="K44:K45"/>
    <mergeCell ref="L44:L45"/>
    <mergeCell ref="H42:H43"/>
    <mergeCell ref="H44:H45"/>
    <mergeCell ref="B29:B30"/>
    <mergeCell ref="I29:I30"/>
    <mergeCell ref="K29:K30"/>
    <mergeCell ref="H19:H20"/>
    <mergeCell ref="H21:H22"/>
    <mergeCell ref="H23:H24"/>
    <mergeCell ref="H25:H26"/>
    <mergeCell ref="H27:H28"/>
    <mergeCell ref="H29:H30"/>
    <mergeCell ref="I58:I59"/>
    <mergeCell ref="K58:K59"/>
    <mergeCell ref="H68:H69"/>
    <mergeCell ref="H62:H63"/>
    <mergeCell ref="K13:K14"/>
    <mergeCell ref="A19:A20"/>
    <mergeCell ref="B19:B20"/>
    <mergeCell ref="I19:I20"/>
    <mergeCell ref="K19:K20"/>
    <mergeCell ref="A29:A30"/>
    <mergeCell ref="K68:K69"/>
    <mergeCell ref="L68:L69"/>
    <mergeCell ref="A64:A65"/>
    <mergeCell ref="B64:B65"/>
    <mergeCell ref="I64:I65"/>
    <mergeCell ref="K64:K65"/>
    <mergeCell ref="L64:L65"/>
    <mergeCell ref="B68:B69"/>
    <mergeCell ref="I68:I69"/>
    <mergeCell ref="H58:H59"/>
    <mergeCell ref="H60:H61"/>
    <mergeCell ref="L48:L49"/>
    <mergeCell ref="A50:A51"/>
    <mergeCell ref="B50:B51"/>
    <mergeCell ref="I50:I51"/>
    <mergeCell ref="K50:K51"/>
    <mergeCell ref="L50:L51"/>
    <mergeCell ref="A58:A59"/>
    <mergeCell ref="B58:B59"/>
    <mergeCell ref="I62:I63"/>
    <mergeCell ref="K62:K63"/>
    <mergeCell ref="L62:L63"/>
    <mergeCell ref="A66:A67"/>
    <mergeCell ref="B66:B67"/>
    <mergeCell ref="I66:I67"/>
    <mergeCell ref="K66:K67"/>
    <mergeCell ref="L66:L67"/>
    <mergeCell ref="H64:H65"/>
    <mergeCell ref="H66:H67"/>
    <mergeCell ref="I70:I71"/>
    <mergeCell ref="K70:K71"/>
    <mergeCell ref="L70:L71"/>
    <mergeCell ref="L58:L59"/>
    <mergeCell ref="A60:A61"/>
    <mergeCell ref="B60:B61"/>
    <mergeCell ref="I60:I61"/>
    <mergeCell ref="K60:K61"/>
    <mergeCell ref="L60:L61"/>
    <mergeCell ref="A62:A63"/>
    <mergeCell ref="B7:B8"/>
    <mergeCell ref="A35:A36"/>
    <mergeCell ref="B35:B36"/>
    <mergeCell ref="H70:H71"/>
    <mergeCell ref="H46:H47"/>
    <mergeCell ref="H48:H49"/>
    <mergeCell ref="H50:H51"/>
    <mergeCell ref="H52:H53"/>
    <mergeCell ref="H54:H55"/>
    <mergeCell ref="H56:H57"/>
    <mergeCell ref="A70:A71"/>
    <mergeCell ref="B70:B71"/>
    <mergeCell ref="A13:A14"/>
    <mergeCell ref="B13:B14"/>
    <mergeCell ref="A42:A43"/>
    <mergeCell ref="B42:B43"/>
    <mergeCell ref="A46:A47"/>
    <mergeCell ref="B46:B47"/>
    <mergeCell ref="B62:B63"/>
    <mergeCell ref="A68:A69"/>
    <mergeCell ref="H7:H8"/>
    <mergeCell ref="H9:H10"/>
    <mergeCell ref="H11:H12"/>
    <mergeCell ref="H13:H14"/>
    <mergeCell ref="H15:H16"/>
    <mergeCell ref="H17:H1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мамыр 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2025-04-30T10:56:22Z</dcterms:created>
  <dcterms:modified xsi:type="dcterms:W3CDTF">2025-04-30T10:56:30Z</dcterms:modified>
</cp:coreProperties>
</file>